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grafica Condomini" sheetId="1" state="visible" r:id="rId1"/>
    <sheet xmlns:r="http://schemas.openxmlformats.org/officeDocument/2006/relationships" name="Spese Condominiali" sheetId="2" state="visible" r:id="rId2"/>
    <sheet xmlns:r="http://schemas.openxmlformats.org/officeDocument/2006/relationships" name="Ripartizione Spese" sheetId="3" state="visible" r:id="rId3"/>
    <sheet xmlns:r="http://schemas.openxmlformats.org/officeDocument/2006/relationships" name="Registro Pagamenti" sheetId="4" state="visible" r:id="rId4"/>
    <sheet xmlns:r="http://schemas.openxmlformats.org/officeDocument/2006/relationships" name="Riepilogo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7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b val="1"/>
    </font>
    <font>
      <b val="1"/>
      <color rgb="001E3A8A"/>
      <sz val="16"/>
    </font>
    <font>
      <b val="1"/>
      <sz val="12"/>
    </font>
    <font>
      <b val="1"/>
      <color rgb="001E3A8A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0" fontId="3" fillId="0" borderId="0" pivotButton="0" quotePrefix="0" xfId="0"/>
    <xf numFmtId="0" fontId="3" fillId="4" borderId="1" pivotButton="0" quotePrefix="0" xfId="0"/>
    <xf numFmtId="165" fontId="0" fillId="3" borderId="1" pivotButton="0" quotePrefix="0" xfId="0"/>
    <xf numFmtId="4" fontId="0" fillId="3" borderId="1" pivotButton="0" quotePrefix="0" xfId="0"/>
    <xf numFmtId="1" fontId="0" fillId="3" borderId="1" applyAlignment="1" pivotButton="0" quotePrefix="0" xfId="0">
      <alignment horizontal="center" vertical="center"/>
    </xf>
    <xf numFmtId="4" fontId="0" fillId="0" borderId="1" pivotButton="0" quotePrefix="0" xfId="0"/>
    <xf numFmtId="0" fontId="3" fillId="0" borderId="0" applyAlignment="1" pivotButton="0" quotePrefix="0" xfId="0">
      <alignment horizontal="right" vertical="center"/>
    </xf>
    <xf numFmtId="4" fontId="3" fillId="4" borderId="1" pivotButton="0" quotePrefix="0" xfId="0"/>
    <xf numFmtId="0" fontId="0" fillId="0" borderId="1" pivotButton="0" quotePrefix="0" xfId="0"/>
    <xf numFmtId="0" fontId="3" fillId="4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0" pivotButton="0" quotePrefix="0" xfId="0"/>
    <xf numFmtId="166" fontId="0" fillId="0" borderId="0" pivotButton="0" quotePrefix="0" xfId="0"/>
    <xf numFmtId="167" fontId="0" fillId="0" borderId="1" pivotButton="0" quotePrefix="0" xfId="0"/>
    <xf numFmtId="0" fontId="4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Ripartizione Spese per Categoria</a:t>
            </a:r>
          </a:p>
        </rich>
      </tx>
    </title>
    <plotArea>
      <pieChart>
        <varyColors val="1"/>
        <ser>
          <idx val="0"/>
          <order val="0"/>
          <tx>
            <strRef>
              <f>'Riepilogo'!B12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'Riepilogo'!$A$13:$A$19</f>
            </numRef>
          </cat>
          <val>
            <numRef>
              <f>'Riepilogo'!$B$13:$B$19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20" customWidth="1" min="3" max="3"/>
    <col width="15" customWidth="1" min="4" max="4"/>
    <col width="22" customWidth="1" min="5" max="5"/>
    <col width="12" customWidth="1" min="6" max="6"/>
    <col width="10" customWidth="1" min="7" max="7"/>
    <col width="18" customWidth="1" min="8" max="8"/>
  </cols>
  <sheetData>
    <row r="1">
      <c r="A1" s="1" t="inlineStr">
        <is>
          <t>ANAGRAFICA CONDOMINI</t>
        </is>
      </c>
    </row>
    <row r="3">
      <c r="A3" s="2" t="inlineStr">
        <is>
          <t>Int.</t>
        </is>
      </c>
      <c r="B3" s="2" t="inlineStr">
        <is>
          <t>Piano</t>
        </is>
      </c>
      <c r="C3" s="2" t="inlineStr">
        <is>
          <t>Proprietario</t>
        </is>
      </c>
      <c r="D3" s="2" t="inlineStr">
        <is>
          <t>Telefono</t>
        </is>
      </c>
      <c r="E3" s="2" t="inlineStr">
        <is>
          <t>Email</t>
        </is>
      </c>
      <c r="F3" s="2" t="inlineStr">
        <is>
          <t>Millesimi</t>
        </is>
      </c>
      <c r="G3" s="2" t="inlineStr">
        <is>
          <t>% Quote</t>
        </is>
      </c>
      <c r="H3" s="2" t="inlineStr">
        <is>
          <t>Note</t>
        </is>
      </c>
    </row>
    <row r="4">
      <c r="A4" s="3" t="inlineStr">
        <is>
          <t>A1</t>
        </is>
      </c>
      <c r="B4" s="3" t="inlineStr">
        <is>
          <t>Piano Terra</t>
        </is>
      </c>
      <c r="C4" s="3" t="inlineStr">
        <is>
          <t>Marco Rossi</t>
        </is>
      </c>
      <c r="D4" s="3" t="inlineStr">
        <is>
          <t>338-1234567</t>
        </is>
      </c>
      <c r="E4" s="3" t="inlineStr">
        <is>
          <t>m.rossi@email.it</t>
        </is>
      </c>
      <c r="F4" s="4" t="n">
        <v>85</v>
      </c>
      <c r="G4" s="5">
        <f>F4/$F$14</f>
        <v/>
      </c>
      <c r="H4" s="3" t="inlineStr">
        <is>
          <t>Garage incluso</t>
        </is>
      </c>
    </row>
    <row r="5">
      <c r="A5" s="3" t="inlineStr">
        <is>
          <t>A2</t>
        </is>
      </c>
      <c r="B5" s="3" t="inlineStr">
        <is>
          <t>Primo</t>
        </is>
      </c>
      <c r="C5" s="3" t="inlineStr">
        <is>
          <t>Giulia Bianchi</t>
        </is>
      </c>
      <c r="D5" s="3" t="inlineStr">
        <is>
          <t>347-2345678</t>
        </is>
      </c>
      <c r="E5" s="3" t="inlineStr">
        <is>
          <t>g.bianchi@email.it</t>
        </is>
      </c>
      <c r="F5" s="4" t="n">
        <v>92</v>
      </c>
      <c r="G5" s="5">
        <f>F5/$F$14</f>
        <v/>
      </c>
      <c r="H5" s="3" t="inlineStr"/>
    </row>
    <row r="6">
      <c r="A6" s="3" t="inlineStr">
        <is>
          <t>A3</t>
        </is>
      </c>
      <c r="B6" s="3" t="inlineStr">
        <is>
          <t>Secondo</t>
        </is>
      </c>
      <c r="C6" s="3" t="inlineStr">
        <is>
          <t>Luca Ferrari</t>
        </is>
      </c>
      <c r="D6" s="3" t="inlineStr">
        <is>
          <t>333-3456789</t>
        </is>
      </c>
      <c r="E6" s="3" t="inlineStr">
        <is>
          <t>l.ferrari@email.it</t>
        </is>
      </c>
      <c r="F6" s="4" t="n">
        <v>88</v>
      </c>
      <c r="G6" s="5">
        <f>F6/$F$14</f>
        <v/>
      </c>
      <c r="H6" s="3" t="inlineStr"/>
    </row>
    <row r="7">
      <c r="A7" s="3" t="inlineStr">
        <is>
          <t>B1</t>
        </is>
      </c>
      <c r="B7" s="3" t="inlineStr">
        <is>
          <t>Piano Terra</t>
        </is>
      </c>
      <c r="C7" s="3" t="inlineStr">
        <is>
          <t>Anna Verdi</t>
        </is>
      </c>
      <c r="D7" s="3" t="inlineStr">
        <is>
          <t>320-4567890</t>
        </is>
      </c>
      <c r="E7" s="3" t="inlineStr">
        <is>
          <t>a.verdi@email.it</t>
        </is>
      </c>
      <c r="F7" s="4" t="n">
        <v>78</v>
      </c>
      <c r="G7" s="5">
        <f>F7/$F$14</f>
        <v/>
      </c>
      <c r="H7" s="3" t="inlineStr"/>
    </row>
    <row r="8">
      <c r="A8" s="3" t="inlineStr">
        <is>
          <t>B2</t>
        </is>
      </c>
      <c r="B8" s="3" t="inlineStr">
        <is>
          <t>Primo</t>
        </is>
      </c>
      <c r="C8" s="3" t="inlineStr">
        <is>
          <t>Paolo Esposito</t>
        </is>
      </c>
      <c r="D8" s="3" t="inlineStr">
        <is>
          <t>349-5678901</t>
        </is>
      </c>
      <c r="E8" s="3" t="inlineStr">
        <is>
          <t>p.esposito@email.it</t>
        </is>
      </c>
      <c r="F8" s="4" t="n">
        <v>95</v>
      </c>
      <c r="G8" s="5">
        <f>F8/$F$14</f>
        <v/>
      </c>
      <c r="H8" s="3" t="inlineStr">
        <is>
          <t>Cantina inclusa</t>
        </is>
      </c>
    </row>
    <row r="9">
      <c r="A9" s="3" t="inlineStr">
        <is>
          <t>B3</t>
        </is>
      </c>
      <c r="B9" s="3" t="inlineStr">
        <is>
          <t>Secondo</t>
        </is>
      </c>
      <c r="C9" s="3" t="inlineStr">
        <is>
          <t>Maria Colombo</t>
        </is>
      </c>
      <c r="D9" s="3" t="inlineStr">
        <is>
          <t>335-6789012</t>
        </is>
      </c>
      <c r="E9" s="3" t="inlineStr">
        <is>
          <t>m.colombo@email.it</t>
        </is>
      </c>
      <c r="F9" s="4" t="n">
        <v>90</v>
      </c>
      <c r="G9" s="5">
        <f>F9/$F$14</f>
        <v/>
      </c>
      <c r="H9" s="3" t="inlineStr"/>
    </row>
    <row r="10">
      <c r="A10" s="3" t="inlineStr">
        <is>
          <t>C1</t>
        </is>
      </c>
      <c r="B10" s="3" t="inlineStr">
        <is>
          <t>Piano Terra</t>
        </is>
      </c>
      <c r="C10" s="3" t="inlineStr">
        <is>
          <t>Giuseppe Romano</t>
        </is>
      </c>
      <c r="D10" s="3" t="inlineStr">
        <is>
          <t>328-7890123</t>
        </is>
      </c>
      <c r="E10" s="3" t="inlineStr">
        <is>
          <t>g.romano@email.it</t>
        </is>
      </c>
      <c r="F10" s="4" t="n">
        <v>82</v>
      </c>
      <c r="G10" s="5">
        <f>F10/$F$14</f>
        <v/>
      </c>
      <c r="H10" s="3" t="inlineStr"/>
    </row>
    <row r="11">
      <c r="A11" s="3" t="inlineStr">
        <is>
          <t>C2</t>
        </is>
      </c>
      <c r="B11" s="3" t="inlineStr">
        <is>
          <t>Primo</t>
        </is>
      </c>
      <c r="C11" s="3" t="inlineStr">
        <is>
          <t>Laura Ricci</t>
        </is>
      </c>
      <c r="D11" s="3" t="inlineStr">
        <is>
          <t>339-8901234</t>
        </is>
      </c>
      <c r="E11" s="3" t="inlineStr">
        <is>
          <t>l.ricci@email.it</t>
        </is>
      </c>
      <c r="F11" s="4" t="n">
        <v>93</v>
      </c>
      <c r="G11" s="5">
        <f>F11/$F$14</f>
        <v/>
      </c>
      <c r="H11" s="3" t="inlineStr"/>
    </row>
    <row r="12">
      <c r="A12" s="3" t="inlineStr">
        <is>
          <t>C3</t>
        </is>
      </c>
      <c r="B12" s="3" t="inlineStr">
        <is>
          <t>Secondo</t>
        </is>
      </c>
      <c r="C12" s="3" t="inlineStr">
        <is>
          <t>Francesco Marino</t>
        </is>
      </c>
      <c r="D12" s="3" t="inlineStr">
        <is>
          <t>346-9012345</t>
        </is>
      </c>
      <c r="E12" s="3" t="inlineStr">
        <is>
          <t>f.marino@email.it</t>
        </is>
      </c>
      <c r="F12" s="4" t="n">
        <v>87</v>
      </c>
      <c r="G12" s="5">
        <f>F12/$F$14</f>
        <v/>
      </c>
      <c r="H12" s="3" t="inlineStr">
        <is>
          <t>Terrazzo</t>
        </is>
      </c>
    </row>
    <row r="13">
      <c r="A13" s="3" t="inlineStr">
        <is>
          <t>D1</t>
        </is>
      </c>
      <c r="B13" s="3" t="inlineStr">
        <is>
          <t>Primo</t>
        </is>
      </c>
      <c r="C13" s="3" t="inlineStr">
        <is>
          <t>Sara Greco</t>
        </is>
      </c>
      <c r="D13" s="3" t="inlineStr">
        <is>
          <t>331-0123456</t>
        </is>
      </c>
      <c r="E13" s="3" t="inlineStr">
        <is>
          <t>s.greco@email.it</t>
        </is>
      </c>
      <c r="F13" s="4" t="n">
        <v>85</v>
      </c>
      <c r="G13" s="5">
        <f>F13/$F$14</f>
        <v/>
      </c>
      <c r="H13" s="3" t="inlineStr"/>
    </row>
    <row r="14">
      <c r="E14" s="6" t="inlineStr">
        <is>
          <t>TOTALE:</t>
        </is>
      </c>
      <c r="F14" s="7" t="n">
        <v>875</v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25" customWidth="1" min="3" max="3"/>
    <col width="16" customWidth="1" min="4" max="4"/>
    <col width="12" customWidth="1" min="5" max="5"/>
    <col width="8" customWidth="1" min="6" max="6"/>
    <col width="10" customWidth="1" min="7" max="7"/>
    <col width="12" customWidth="1" min="8" max="8"/>
    <col width="10" customWidth="1" min="9" max="9"/>
  </cols>
  <sheetData>
    <row r="1">
      <c r="A1" s="1" t="inlineStr">
        <is>
          <t>SPESE CONDOMINIALI - ANNO 2026</t>
        </is>
      </c>
    </row>
    <row r="3">
      <c r="A3" s="2" t="inlineStr">
        <is>
          <t>Data</t>
        </is>
      </c>
      <c r="B3" s="2" t="inlineStr">
        <is>
          <t>Descrizione</t>
        </is>
      </c>
      <c r="C3" s="2" t="inlineStr">
        <is>
          <t>Fornitore</t>
        </is>
      </c>
      <c r="D3" s="2" t="inlineStr">
        <is>
          <t>Categoria</t>
        </is>
      </c>
      <c r="E3" s="2" t="inlineStr">
        <is>
          <t>Importo €</t>
        </is>
      </c>
      <c r="F3" s="2" t="inlineStr">
        <is>
          <t>IVA %</t>
        </is>
      </c>
      <c r="G3" s="2" t="inlineStr">
        <is>
          <t>IVA €</t>
        </is>
      </c>
      <c r="H3" s="2" t="inlineStr">
        <is>
          <t>Totale €</t>
        </is>
      </c>
      <c r="I3" s="2" t="inlineStr">
        <is>
          <t>Pagato</t>
        </is>
      </c>
    </row>
    <row r="4">
      <c r="A4" s="8" t="n">
        <v>45306</v>
      </c>
      <c r="B4" s="3" t="inlineStr">
        <is>
          <t>Manutenzione caldaia</t>
        </is>
      </c>
      <c r="C4" s="3" t="inlineStr">
        <is>
          <t>Termoidraulica Milano SRL</t>
        </is>
      </c>
      <c r="D4" s="3" t="inlineStr">
        <is>
          <t>Riscaldamento</t>
        </is>
      </c>
      <c r="E4" s="9" t="n">
        <v>450</v>
      </c>
      <c r="F4" s="10" t="n">
        <v>22</v>
      </c>
      <c r="G4" s="11">
        <f>E4*F4/100</f>
        <v/>
      </c>
      <c r="H4" s="11">
        <f>E4+G4</f>
        <v/>
      </c>
      <c r="I4" s="3" t="inlineStr">
        <is>
          <t>Sì</t>
        </is>
      </c>
    </row>
    <row r="5">
      <c r="A5" s="8" t="n">
        <v>45311</v>
      </c>
      <c r="B5" s="3" t="inlineStr">
        <is>
          <t>Pulizia scale mensile</t>
        </is>
      </c>
      <c r="C5" s="3" t="inlineStr">
        <is>
          <t>Pulizie Rapide</t>
        </is>
      </c>
      <c r="D5" s="3" t="inlineStr">
        <is>
          <t>Pulizia</t>
        </is>
      </c>
      <c r="E5" s="9" t="n">
        <v>280</v>
      </c>
      <c r="F5" s="10" t="n">
        <v>22</v>
      </c>
      <c r="G5" s="11">
        <f>E5*F5/100</f>
        <v/>
      </c>
      <c r="H5" s="11">
        <f>E5+G5</f>
        <v/>
      </c>
      <c r="I5" s="3" t="inlineStr">
        <is>
          <t>Sì</t>
        </is>
      </c>
    </row>
    <row r="6">
      <c r="A6" s="8" t="n">
        <v>45327</v>
      </c>
      <c r="B6" s="3" t="inlineStr">
        <is>
          <t>Riparazione ascensore</t>
        </is>
      </c>
      <c r="C6" s="3" t="inlineStr">
        <is>
          <t>Ascensori Sicuri SPA</t>
        </is>
      </c>
      <c r="D6" s="3" t="inlineStr">
        <is>
          <t>Ascensore</t>
        </is>
      </c>
      <c r="E6" s="9" t="n">
        <v>620</v>
      </c>
      <c r="F6" s="10" t="n">
        <v>22</v>
      </c>
      <c r="G6" s="11">
        <f>E6*F6/100</f>
        <v/>
      </c>
      <c r="H6" s="11">
        <f>E6+G6</f>
        <v/>
      </c>
      <c r="I6" s="3" t="inlineStr">
        <is>
          <t>Sì</t>
        </is>
      </c>
    </row>
    <row r="7">
      <c r="A7" s="8" t="n">
        <v>45350</v>
      </c>
      <c r="B7" s="3" t="inlineStr">
        <is>
          <t>Polizza assicurativa annuale</t>
        </is>
      </c>
      <c r="C7" s="3" t="inlineStr">
        <is>
          <t>Assicurazioni Italiane</t>
        </is>
      </c>
      <c r="D7" s="3" t="inlineStr">
        <is>
          <t>Assicurazione</t>
        </is>
      </c>
      <c r="E7" s="9" t="n">
        <v>1850</v>
      </c>
      <c r="F7" s="10" t="n">
        <v>0</v>
      </c>
      <c r="G7" s="11">
        <f>E7*F7/100</f>
        <v/>
      </c>
      <c r="H7" s="11">
        <f>E7+G7</f>
        <v/>
      </c>
      <c r="I7" s="3" t="inlineStr">
        <is>
          <t>Sì</t>
        </is>
      </c>
    </row>
    <row r="8">
      <c r="A8" s="8" t="n">
        <v>45361</v>
      </c>
      <c r="B8" s="3" t="inlineStr">
        <is>
          <t>Tinteggiatura androne</t>
        </is>
      </c>
      <c r="C8" s="3" t="inlineStr">
        <is>
          <t>Imbiancature Rossi</t>
        </is>
      </c>
      <c r="D8" s="3" t="inlineStr">
        <is>
          <t>Manutenzione</t>
        </is>
      </c>
      <c r="E8" s="9" t="n">
        <v>890</v>
      </c>
      <c r="F8" s="10" t="n">
        <v>22</v>
      </c>
      <c r="G8" s="11">
        <f>E8*F8/100</f>
        <v/>
      </c>
      <c r="H8" s="11">
        <f>E8+G8</f>
        <v/>
      </c>
      <c r="I8" s="3" t="inlineStr">
        <is>
          <t>Sì</t>
        </is>
      </c>
    </row>
    <row r="9">
      <c r="A9" s="8" t="n">
        <v>45371</v>
      </c>
      <c r="B9" s="3" t="inlineStr">
        <is>
          <t>Pulizia scale mensile</t>
        </is>
      </c>
      <c r="C9" s="3" t="inlineStr">
        <is>
          <t>Pulizie Rapide</t>
        </is>
      </c>
      <c r="D9" s="3" t="inlineStr">
        <is>
          <t>Pulizia</t>
        </is>
      </c>
      <c r="E9" s="9" t="n">
        <v>280</v>
      </c>
      <c r="F9" s="10" t="n">
        <v>22</v>
      </c>
      <c r="G9" s="11">
        <f>E9*F9/100</f>
        <v/>
      </c>
      <c r="H9" s="11">
        <f>E9+G9</f>
        <v/>
      </c>
      <c r="I9" s="3" t="inlineStr">
        <is>
          <t>Sì</t>
        </is>
      </c>
    </row>
    <row r="10">
      <c r="A10" s="8" t="n">
        <v>45390</v>
      </c>
      <c r="B10" s="3" t="inlineStr">
        <is>
          <t>Controllo semestrale ascensore</t>
        </is>
      </c>
      <c r="C10" s="3" t="inlineStr">
        <is>
          <t>Ascensori Sicuri SPA</t>
        </is>
      </c>
      <c r="D10" s="3" t="inlineStr">
        <is>
          <t>Ascensore</t>
        </is>
      </c>
      <c r="E10" s="9" t="n">
        <v>180</v>
      </c>
      <c r="F10" s="10" t="n">
        <v>22</v>
      </c>
      <c r="G10" s="11">
        <f>E10*F10/100</f>
        <v/>
      </c>
      <c r="H10" s="11">
        <f>E10+G10</f>
        <v/>
      </c>
      <c r="I10" s="3" t="inlineStr">
        <is>
          <t>No</t>
        </is>
      </c>
    </row>
    <row r="11">
      <c r="A11" s="8" t="n">
        <v>45397</v>
      </c>
      <c r="B11" s="3" t="inlineStr">
        <is>
          <t>Compenso amministratore trim.</t>
        </is>
      </c>
      <c r="C11" s="3" t="inlineStr">
        <is>
          <t>Studio Verdi Amministrazioni</t>
        </is>
      </c>
      <c r="D11" s="3" t="inlineStr">
        <is>
          <t>Amministrazione</t>
        </is>
      </c>
      <c r="E11" s="9" t="n">
        <v>600</v>
      </c>
      <c r="F11" s="10" t="n">
        <v>22</v>
      </c>
      <c r="G11" s="11">
        <f>E11*F11/100</f>
        <v/>
      </c>
      <c r="H11" s="11">
        <f>E11+G11</f>
        <v/>
      </c>
      <c r="I11" s="3" t="inlineStr">
        <is>
          <t>No</t>
        </is>
      </c>
    </row>
    <row r="12">
      <c r="A12" s="8" t="n">
        <v>45424</v>
      </c>
      <c r="B12" s="3" t="inlineStr">
        <is>
          <t>Riparazione portone ingresso</t>
        </is>
      </c>
      <c r="C12" s="3" t="inlineStr">
        <is>
          <t>Falegnameria Bianchi</t>
        </is>
      </c>
      <c r="D12" s="3" t="inlineStr">
        <is>
          <t>Manutenzione</t>
        </is>
      </c>
      <c r="E12" s="9" t="n">
        <v>340</v>
      </c>
      <c r="F12" s="10" t="n">
        <v>22</v>
      </c>
      <c r="G12" s="11">
        <f>E12*F12/100</f>
        <v/>
      </c>
      <c r="H12" s="11">
        <f>E12+G12</f>
        <v/>
      </c>
      <c r="I12" s="3" t="inlineStr">
        <is>
          <t>No</t>
        </is>
      </c>
    </row>
    <row r="13">
      <c r="A13" s="8" t="n">
        <v>45432</v>
      </c>
      <c r="B13" s="3" t="inlineStr">
        <is>
          <t>Bolletta acqua condominiale</t>
        </is>
      </c>
      <c r="C13" s="3" t="inlineStr">
        <is>
          <t>Acquedotto Metropolitano</t>
        </is>
      </c>
      <c r="D13" s="3" t="inlineStr">
        <is>
          <t>Utenze</t>
        </is>
      </c>
      <c r="E13" s="9" t="n">
        <v>425</v>
      </c>
      <c r="F13" s="10" t="n">
        <v>10</v>
      </c>
      <c r="G13" s="11">
        <f>E13*F13/100</f>
        <v/>
      </c>
      <c r="H13" s="11">
        <f>E13+G13</f>
        <v/>
      </c>
      <c r="I13" s="3" t="inlineStr">
        <is>
          <t>No</t>
        </is>
      </c>
    </row>
    <row r="15">
      <c r="D15" s="12" t="inlineStr">
        <is>
          <t>TOTALE SPESE:</t>
        </is>
      </c>
      <c r="E15" s="13">
        <f>SUM(E4:E13)</f>
        <v/>
      </c>
      <c r="G15" s="13">
        <f>SUM(G4:G13)</f>
        <v/>
      </c>
      <c r="H15" s="13">
        <f>SUM(H4:H13)</f>
        <v/>
      </c>
    </row>
  </sheetData>
  <mergeCells count="1">
    <mergeCell ref="A1:I1"/>
  </mergeCells>
  <dataValidations count="1">
    <dataValidation sqref="I4:I13" showErrorMessage="1" showInputMessage="1" allowBlank="0" type="list">
      <formula1>"Sì,No"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12" customWidth="1" min="3" max="3"/>
    <col width="10" customWidth="1" min="4" max="4"/>
    <col width="15" customWidth="1" min="5" max="5"/>
    <col width="18" customWidth="1" min="6" max="6"/>
  </cols>
  <sheetData>
    <row r="1">
      <c r="A1" s="1" t="inlineStr">
        <is>
          <t>RIPARTIZIONE SPESE PER CONDOMINO - ANNO 2026</t>
        </is>
      </c>
    </row>
    <row r="3">
      <c r="A3" s="2" t="inlineStr">
        <is>
          <t>Int.</t>
        </is>
      </c>
      <c r="B3" s="2" t="inlineStr">
        <is>
          <t>Proprietario</t>
        </is>
      </c>
      <c r="C3" s="2" t="inlineStr">
        <is>
          <t>Millesimi</t>
        </is>
      </c>
      <c r="D3" s="2" t="inlineStr">
        <is>
          <t>% Quote</t>
        </is>
      </c>
      <c r="E3" s="2" t="inlineStr">
        <is>
          <t>Spese Totali €</t>
        </is>
      </c>
      <c r="F3" s="2" t="inlineStr">
        <is>
          <t>Quota Condomino €</t>
        </is>
      </c>
    </row>
    <row r="4">
      <c r="A4" s="14" t="inlineStr">
        <is>
          <t>A1</t>
        </is>
      </c>
      <c r="B4" s="14" t="inlineStr">
        <is>
          <t>Marco Rossi</t>
        </is>
      </c>
      <c r="C4" s="4" t="n">
        <v>85</v>
      </c>
      <c r="D4" s="5">
        <f>C4/$C$14</f>
        <v/>
      </c>
      <c r="E4" s="11">
        <f>'Spese Condominiali'!H$15</f>
        <v/>
      </c>
      <c r="F4" s="11">
        <f>D4*E4</f>
        <v/>
      </c>
    </row>
    <row r="5">
      <c r="A5" s="14" t="inlineStr">
        <is>
          <t>A2</t>
        </is>
      </c>
      <c r="B5" s="14" t="inlineStr">
        <is>
          <t>Giulia Bianchi</t>
        </is>
      </c>
      <c r="C5" s="4" t="n">
        <v>92</v>
      </c>
      <c r="D5" s="5">
        <f>C5/$C$14</f>
        <v/>
      </c>
      <c r="E5" s="11">
        <f>'Spese Condominiali'!H$15</f>
        <v/>
      </c>
      <c r="F5" s="11">
        <f>D5*E5</f>
        <v/>
      </c>
    </row>
    <row r="6">
      <c r="A6" s="14" t="inlineStr">
        <is>
          <t>A3</t>
        </is>
      </c>
      <c r="B6" s="14" t="inlineStr">
        <is>
          <t>Luca Ferrari</t>
        </is>
      </c>
      <c r="C6" s="4" t="n">
        <v>88</v>
      </c>
      <c r="D6" s="5">
        <f>C6/$C$14</f>
        <v/>
      </c>
      <c r="E6" s="11">
        <f>'Spese Condominiali'!H$15</f>
        <v/>
      </c>
      <c r="F6" s="11">
        <f>D6*E6</f>
        <v/>
      </c>
    </row>
    <row r="7">
      <c r="A7" s="14" t="inlineStr">
        <is>
          <t>B1</t>
        </is>
      </c>
      <c r="B7" s="14" t="inlineStr">
        <is>
          <t>Anna Verdi</t>
        </is>
      </c>
      <c r="C7" s="4" t="n">
        <v>78</v>
      </c>
      <c r="D7" s="5">
        <f>C7/$C$14</f>
        <v/>
      </c>
      <c r="E7" s="11">
        <f>'Spese Condominiali'!H$15</f>
        <v/>
      </c>
      <c r="F7" s="11">
        <f>D7*E7</f>
        <v/>
      </c>
    </row>
    <row r="8">
      <c r="A8" s="14" t="inlineStr">
        <is>
          <t>B2</t>
        </is>
      </c>
      <c r="B8" s="14" t="inlineStr">
        <is>
          <t>Paolo Esposito</t>
        </is>
      </c>
      <c r="C8" s="4" t="n">
        <v>95</v>
      </c>
      <c r="D8" s="5">
        <f>C8/$C$14</f>
        <v/>
      </c>
      <c r="E8" s="11">
        <f>'Spese Condominiali'!H$15</f>
        <v/>
      </c>
      <c r="F8" s="11">
        <f>D8*E8</f>
        <v/>
      </c>
    </row>
    <row r="9">
      <c r="A9" s="14" t="inlineStr">
        <is>
          <t>B3</t>
        </is>
      </c>
      <c r="B9" s="14" t="inlineStr">
        <is>
          <t>Maria Colombo</t>
        </is>
      </c>
      <c r="C9" s="4" t="n">
        <v>90</v>
      </c>
      <c r="D9" s="5">
        <f>C9/$C$14</f>
        <v/>
      </c>
      <c r="E9" s="11">
        <f>'Spese Condominiali'!H$15</f>
        <v/>
      </c>
      <c r="F9" s="11">
        <f>D9*E9</f>
        <v/>
      </c>
    </row>
    <row r="10">
      <c r="A10" s="14" t="inlineStr">
        <is>
          <t>C1</t>
        </is>
      </c>
      <c r="B10" s="14" t="inlineStr">
        <is>
          <t>Giuseppe Romano</t>
        </is>
      </c>
      <c r="C10" s="4" t="n">
        <v>82</v>
      </c>
      <c r="D10" s="5">
        <f>C10/$C$14</f>
        <v/>
      </c>
      <c r="E10" s="11">
        <f>'Spese Condominiali'!H$15</f>
        <v/>
      </c>
      <c r="F10" s="11">
        <f>D10*E10</f>
        <v/>
      </c>
    </row>
    <row r="11">
      <c r="A11" s="14" t="inlineStr">
        <is>
          <t>C2</t>
        </is>
      </c>
      <c r="B11" s="14" t="inlineStr">
        <is>
          <t>Laura Ricci</t>
        </is>
      </c>
      <c r="C11" s="4" t="n">
        <v>93</v>
      </c>
      <c r="D11" s="5">
        <f>C11/$C$14</f>
        <v/>
      </c>
      <c r="E11" s="11">
        <f>'Spese Condominiali'!H$15</f>
        <v/>
      </c>
      <c r="F11" s="11">
        <f>D11*E11</f>
        <v/>
      </c>
    </row>
    <row r="12">
      <c r="A12" s="14" t="inlineStr">
        <is>
          <t>C3</t>
        </is>
      </c>
      <c r="B12" s="14" t="inlineStr">
        <is>
          <t>Francesco Marino</t>
        </is>
      </c>
      <c r="C12" s="4" t="n">
        <v>87</v>
      </c>
      <c r="D12" s="5">
        <f>C12/$C$14</f>
        <v/>
      </c>
      <c r="E12" s="11">
        <f>'Spese Condominiali'!H$15</f>
        <v/>
      </c>
      <c r="F12" s="11">
        <f>D12*E12</f>
        <v/>
      </c>
    </row>
    <row r="13">
      <c r="A13" s="14" t="inlineStr">
        <is>
          <t>D1</t>
        </is>
      </c>
      <c r="B13" s="14" t="inlineStr">
        <is>
          <t>Sara Greco</t>
        </is>
      </c>
      <c r="C13" s="4" t="n">
        <v>85</v>
      </c>
      <c r="D13" s="5">
        <f>C13/$C$14</f>
        <v/>
      </c>
      <c r="E13" s="11">
        <f>'Spese Condominiali'!H$15</f>
        <v/>
      </c>
      <c r="F13" s="11">
        <f>D13*E13</f>
        <v/>
      </c>
    </row>
    <row r="14">
      <c r="B14" s="12" t="inlineStr">
        <is>
          <t>TOTALE:</t>
        </is>
      </c>
      <c r="C14" s="15">
        <f>SUM(C4:C13)</f>
        <v/>
      </c>
      <c r="F14" s="13">
        <f>SUM(F4:F13)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3"/>
  <sheetViews>
    <sheetView workbookViewId="0">
      <selection activeCell="A1" sqref="A1"/>
    </sheetView>
  </sheetViews>
  <sheetFormatPr baseColWidth="8" defaultRowHeight="15"/>
  <cols>
    <col width="8" customWidth="1" min="1" max="1"/>
    <col width="20" customWidth="1" min="2" max="2"/>
    <col width="15" customWidth="1" min="3" max="3"/>
    <col width="10" customWidth="1" min="4" max="4"/>
    <col width="12" customWidth="1" min="5" max="5"/>
    <col width="10" customWidth="1" min="6" max="6"/>
    <col width="12" customWidth="1" min="7" max="7"/>
    <col width="10" customWidth="1" min="8" max="8"/>
    <col width="12" customWidth="1" min="9" max="9"/>
    <col width="10" customWidth="1" min="10" max="10"/>
    <col width="12" customWidth="1" min="11" max="11"/>
  </cols>
  <sheetData>
    <row r="1">
      <c r="A1" s="1" t="inlineStr">
        <is>
          <t>REGISTRO PAGAMENTI RATE CONDOMINIALI - ANNO 2026</t>
        </is>
      </c>
    </row>
    <row r="3">
      <c r="A3" s="2" t="inlineStr">
        <is>
          <t>Int.</t>
        </is>
      </c>
      <c r="B3" s="2" t="inlineStr">
        <is>
          <t>Proprietario</t>
        </is>
      </c>
      <c r="C3" s="2" t="inlineStr">
        <is>
          <t>Quota Annuale €</t>
        </is>
      </c>
      <c r="D3" s="2" t="inlineStr">
        <is>
          <t>1° Trim</t>
        </is>
      </c>
      <c r="E3" s="2" t="inlineStr">
        <is>
          <t>Data</t>
        </is>
      </c>
      <c r="F3" s="2" t="inlineStr">
        <is>
          <t>2° Trim</t>
        </is>
      </c>
      <c r="G3" s="2" t="inlineStr">
        <is>
          <t>Data</t>
        </is>
      </c>
      <c r="H3" s="2" t="inlineStr">
        <is>
          <t>3° Trim</t>
        </is>
      </c>
      <c r="I3" s="2" t="inlineStr">
        <is>
          <t>Data</t>
        </is>
      </c>
      <c r="J3" s="2" t="inlineStr">
        <is>
          <t>4° Trim</t>
        </is>
      </c>
      <c r="K3" s="2" t="inlineStr">
        <is>
          <t>Data</t>
        </is>
      </c>
    </row>
    <row r="4">
      <c r="A4" s="14" t="inlineStr">
        <is>
          <t>A1</t>
        </is>
      </c>
      <c r="B4" s="14" t="inlineStr">
        <is>
          <t>Marco Rossi</t>
        </is>
      </c>
      <c r="C4" s="11">
        <f>'Ripartizione Spese'!F4</f>
        <v/>
      </c>
      <c r="D4" s="16" t="inlineStr">
        <is>
          <t>Sì</t>
        </is>
      </c>
      <c r="E4" s="8" t="n">
        <v>45366</v>
      </c>
      <c r="F4" s="16" t="inlineStr">
        <is>
          <t>Sì</t>
        </is>
      </c>
      <c r="G4" s="8" t="n">
        <v>45458</v>
      </c>
      <c r="H4" s="16" t="inlineStr"/>
      <c r="I4" s="3" t="n"/>
      <c r="J4" s="16" t="inlineStr"/>
      <c r="K4" s="3" t="n"/>
    </row>
    <row r="5">
      <c r="A5" s="14" t="inlineStr">
        <is>
          <t>A2</t>
        </is>
      </c>
      <c r="B5" s="14" t="inlineStr">
        <is>
          <t>Giulia Bianchi</t>
        </is>
      </c>
      <c r="C5" s="11">
        <f>'Ripartizione Spese'!F5</f>
        <v/>
      </c>
      <c r="D5" s="16" t="inlineStr">
        <is>
          <t>Sì</t>
        </is>
      </c>
      <c r="E5" s="8" t="n">
        <v>45361</v>
      </c>
      <c r="F5" s="16" t="inlineStr">
        <is>
          <t>Sì</t>
        </is>
      </c>
      <c r="G5" s="8" t="n">
        <v>45453</v>
      </c>
      <c r="H5" s="16" t="inlineStr">
        <is>
          <t>Sì</t>
        </is>
      </c>
      <c r="I5" s="8" t="n">
        <v>45545</v>
      </c>
      <c r="J5" s="16" t="inlineStr"/>
      <c r="K5" s="3" t="n"/>
    </row>
    <row r="6">
      <c r="A6" s="14" t="inlineStr">
        <is>
          <t>A3</t>
        </is>
      </c>
      <c r="B6" s="14" t="inlineStr">
        <is>
          <t>Luca Ferrari</t>
        </is>
      </c>
      <c r="C6" s="11">
        <f>'Ripartizione Spese'!F6</f>
        <v/>
      </c>
      <c r="D6" s="16" t="inlineStr">
        <is>
          <t>Sì</t>
        </is>
      </c>
      <c r="E6" s="8" t="n">
        <v>45371</v>
      </c>
      <c r="F6" s="16" t="inlineStr">
        <is>
          <t>Sì</t>
        </is>
      </c>
      <c r="G6" s="8" t="n">
        <v>45463</v>
      </c>
      <c r="H6" s="16" t="inlineStr">
        <is>
          <t>Sì</t>
        </is>
      </c>
      <c r="I6" s="8" t="n">
        <v>45555</v>
      </c>
      <c r="J6" s="16" t="inlineStr"/>
      <c r="K6" s="3" t="n"/>
    </row>
    <row r="7">
      <c r="A7" s="14" t="inlineStr">
        <is>
          <t>B1</t>
        </is>
      </c>
      <c r="B7" s="14" t="inlineStr">
        <is>
          <t>Anna Verdi</t>
        </is>
      </c>
      <c r="C7" s="11">
        <f>'Ripartizione Spese'!F7</f>
        <v/>
      </c>
      <c r="D7" s="16" t="inlineStr">
        <is>
          <t>Sì</t>
        </is>
      </c>
      <c r="E7" s="8" t="n">
        <v>45356</v>
      </c>
      <c r="F7" s="16" t="inlineStr"/>
      <c r="G7" s="3" t="n"/>
      <c r="H7" s="16" t="inlineStr"/>
      <c r="I7" s="3" t="n"/>
      <c r="J7" s="16" t="inlineStr"/>
      <c r="K7" s="3" t="n"/>
    </row>
    <row r="8">
      <c r="A8" s="14" t="inlineStr">
        <is>
          <t>B2</t>
        </is>
      </c>
      <c r="B8" s="14" t="inlineStr">
        <is>
          <t>Paolo Esposito</t>
        </is>
      </c>
      <c r="C8" s="11">
        <f>'Ripartizione Spese'!F8</f>
        <v/>
      </c>
      <c r="D8" s="16" t="inlineStr">
        <is>
          <t>Sì</t>
        </is>
      </c>
      <c r="E8" s="8" t="n">
        <v>45363</v>
      </c>
      <c r="F8" s="16" t="inlineStr">
        <is>
          <t>Sì</t>
        </is>
      </c>
      <c r="G8" s="8" t="n">
        <v>45455</v>
      </c>
      <c r="H8" s="16" t="inlineStr">
        <is>
          <t>Sì</t>
        </is>
      </c>
      <c r="I8" s="8" t="n">
        <v>45547</v>
      </c>
      <c r="J8" s="16" t="inlineStr">
        <is>
          <t>Sì</t>
        </is>
      </c>
      <c r="K8" s="8" t="n">
        <v>45638</v>
      </c>
    </row>
    <row r="9">
      <c r="A9" s="14" t="inlineStr">
        <is>
          <t>B3</t>
        </is>
      </c>
      <c r="B9" s="14" t="inlineStr">
        <is>
          <t>Maria Colombo</t>
        </is>
      </c>
      <c r="C9" s="11">
        <f>'Ripartizione Spese'!F9</f>
        <v/>
      </c>
      <c r="D9" s="16" t="inlineStr">
        <is>
          <t>Sì</t>
        </is>
      </c>
      <c r="E9" s="8" t="n">
        <v>45369</v>
      </c>
      <c r="F9" s="16" t="inlineStr">
        <is>
          <t>Sì</t>
        </is>
      </c>
      <c r="G9" s="8" t="n">
        <v>45461</v>
      </c>
      <c r="H9" s="16" t="inlineStr"/>
      <c r="I9" s="3" t="n"/>
      <c r="J9" s="16" t="inlineStr"/>
      <c r="K9" s="3" t="n"/>
    </row>
    <row r="10">
      <c r="A10" s="14" t="inlineStr">
        <is>
          <t>C1</t>
        </is>
      </c>
      <c r="B10" s="14" t="inlineStr">
        <is>
          <t>Giuseppe Romano</t>
        </is>
      </c>
      <c r="C10" s="11">
        <f>'Ripartizione Spese'!F10</f>
        <v/>
      </c>
      <c r="D10" s="16" t="inlineStr"/>
      <c r="E10" s="3" t="n"/>
      <c r="F10" s="16" t="inlineStr"/>
      <c r="G10" s="3" t="n"/>
      <c r="H10" s="16" t="inlineStr"/>
      <c r="I10" s="3" t="n"/>
      <c r="J10" s="16" t="inlineStr"/>
      <c r="K10" s="3" t="n"/>
    </row>
    <row r="11">
      <c r="A11" s="14" t="inlineStr">
        <is>
          <t>C2</t>
        </is>
      </c>
      <c r="B11" s="14" t="inlineStr">
        <is>
          <t>Laura Ricci</t>
        </is>
      </c>
      <c r="C11" s="11">
        <f>'Ripartizione Spese'!F11</f>
        <v/>
      </c>
      <c r="D11" s="16" t="inlineStr">
        <is>
          <t>Sì</t>
        </is>
      </c>
      <c r="E11" s="8" t="n">
        <v>45359</v>
      </c>
      <c r="F11" s="16" t="inlineStr">
        <is>
          <t>Sì</t>
        </is>
      </c>
      <c r="G11" s="8" t="n">
        <v>45451</v>
      </c>
      <c r="H11" s="16" t="inlineStr">
        <is>
          <t>Sì</t>
        </is>
      </c>
      <c r="I11" s="8" t="n">
        <v>45543</v>
      </c>
      <c r="J11" s="16" t="inlineStr"/>
      <c r="K11" s="3" t="n"/>
    </row>
    <row r="12">
      <c r="A12" s="14" t="inlineStr">
        <is>
          <t>C3</t>
        </is>
      </c>
      <c r="B12" s="14" t="inlineStr">
        <is>
          <t>Francesco Marino</t>
        </is>
      </c>
      <c r="C12" s="11">
        <f>'Ripartizione Spese'!F12</f>
        <v/>
      </c>
      <c r="D12" s="16" t="inlineStr">
        <is>
          <t>Sì</t>
        </is>
      </c>
      <c r="E12" s="8" t="n">
        <v>45373</v>
      </c>
      <c r="F12" s="16" t="inlineStr">
        <is>
          <t>Sì</t>
        </is>
      </c>
      <c r="G12" s="8" t="n">
        <v>45465</v>
      </c>
      <c r="H12" s="16" t="inlineStr">
        <is>
          <t>Sì</t>
        </is>
      </c>
      <c r="I12" s="8" t="n">
        <v>45557</v>
      </c>
      <c r="J12" s="16" t="inlineStr"/>
      <c r="K12" s="3" t="n"/>
    </row>
    <row r="13">
      <c r="A13" s="14" t="inlineStr">
        <is>
          <t>D1</t>
        </is>
      </c>
      <c r="B13" s="14" t="inlineStr">
        <is>
          <t>Sara Greco</t>
        </is>
      </c>
      <c r="C13" s="11">
        <f>'Ripartizione Spese'!F13</f>
        <v/>
      </c>
      <c r="D13" s="16" t="inlineStr">
        <is>
          <t>Sì</t>
        </is>
      </c>
      <c r="E13" s="8" t="n">
        <v>45366</v>
      </c>
      <c r="F13" s="16" t="inlineStr">
        <is>
          <t>Sì</t>
        </is>
      </c>
      <c r="G13" s="8" t="n">
        <v>45458</v>
      </c>
      <c r="H13" s="16" t="inlineStr"/>
      <c r="I13" s="3" t="n"/>
      <c r="J13" s="16" t="inlineStr"/>
      <c r="K13" s="3" t="n"/>
    </row>
  </sheetData>
  <mergeCells count="1">
    <mergeCell ref="A1:K1"/>
  </mergeCells>
  <dataValidations count="4">
    <dataValidation sqref="D4:D13" showErrorMessage="1" showInputMessage="1" allowBlank="1" type="list">
      <formula1>"Sì,No,"</formula1>
    </dataValidation>
    <dataValidation sqref="F4:F13" showErrorMessage="1" showInputMessage="1" allowBlank="1" type="list">
      <formula1>"Sì,No,"</formula1>
    </dataValidation>
    <dataValidation sqref="H4:H13" showErrorMessage="1" showInputMessage="1" allowBlank="1" type="list">
      <formula1>"Sì,No,"</formula1>
    </dataValidation>
    <dataValidation sqref="J4:J13" showErrorMessage="1" showInputMessage="1" allowBlank="1" type="list">
      <formula1>"Sì,No,"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15" customWidth="1" min="4" max="4"/>
  </cols>
  <sheetData>
    <row r="1">
      <c r="A1" s="17" t="inlineStr">
        <is>
          <t>RIEPILOGO GESTIONE CONDOMINIALE</t>
        </is>
      </c>
    </row>
    <row r="3">
      <c r="A3" s="18" t="inlineStr">
        <is>
          <t>TOTALI GENERALI</t>
        </is>
      </c>
    </row>
    <row r="5">
      <c r="A5" s="12" t="inlineStr">
        <is>
          <t>Numero Condomini:</t>
        </is>
      </c>
      <c r="B5" t="n">
        <v>10</v>
      </c>
    </row>
    <row r="6">
      <c r="A6" s="12" t="inlineStr">
        <is>
          <t>Totale Millesimi:</t>
        </is>
      </c>
      <c r="B6">
        <f>'Anagrafica Condomini'!F$14</f>
        <v/>
      </c>
    </row>
    <row r="7">
      <c r="A7" s="12" t="inlineStr">
        <is>
          <t>Totale Spese Anno:</t>
        </is>
      </c>
      <c r="B7" s="19">
        <f>'Spese Condominiali'!H$15</f>
        <v/>
      </c>
    </row>
    <row r="8">
      <c r="A8" s="12" t="inlineStr">
        <is>
          <t>Spese Pagate:</t>
        </is>
      </c>
      <c r="B8" s="19">
        <f>SUMIF('Spese Condominiali'!I:I,"Sì",'Spese Condominiali'!H:H)</f>
        <v/>
      </c>
    </row>
    <row r="9">
      <c r="A9" s="12" t="inlineStr">
        <is>
          <t>Spese da Pagare:</t>
        </is>
      </c>
      <c r="B9" s="19">
        <f>B7-B8</f>
        <v/>
      </c>
    </row>
    <row r="11">
      <c r="A11" s="18" t="inlineStr">
        <is>
          <t>SPESE PER CATEGORIA</t>
        </is>
      </c>
    </row>
    <row r="12">
      <c r="A12" s="2" t="inlineStr">
        <is>
          <t>Categoria</t>
        </is>
      </c>
      <c r="B12" s="2" t="inlineStr">
        <is>
          <t>Importo €</t>
        </is>
      </c>
      <c r="C12" s="2" t="inlineStr">
        <is>
          <t>% sul Totale</t>
        </is>
      </c>
    </row>
    <row r="13">
      <c r="A13" s="14" t="inlineStr">
        <is>
          <t>Manutenzione</t>
        </is>
      </c>
      <c r="B13" s="11">
        <f>SUMIF('Spese Condominiali'!D:D,A13,'Spese Condominiali'!H:H)</f>
        <v/>
      </c>
      <c r="C13" s="20">
        <f>B13/$B$7</f>
        <v/>
      </c>
    </row>
    <row r="14">
      <c r="A14" s="14" t="inlineStr">
        <is>
          <t>Pulizia</t>
        </is>
      </c>
      <c r="B14" s="11">
        <f>SUMIF('Spese Condominiali'!D:D,A14,'Spese Condominiali'!H:H)</f>
        <v/>
      </c>
      <c r="C14" s="20">
        <f>B14/$B$7</f>
        <v/>
      </c>
    </row>
    <row r="15">
      <c r="A15" s="14" t="inlineStr">
        <is>
          <t>Riscaldamento</t>
        </is>
      </c>
      <c r="B15" s="11">
        <f>SUMIF('Spese Condominiali'!D:D,A15,'Spese Condominiali'!H:H)</f>
        <v/>
      </c>
      <c r="C15" s="20">
        <f>B15/$B$7</f>
        <v/>
      </c>
    </row>
    <row r="16">
      <c r="A16" s="14" t="inlineStr">
        <is>
          <t>Ascensore</t>
        </is>
      </c>
      <c r="B16" s="11">
        <f>SUMIF('Spese Condominiali'!D:D,A16,'Spese Condominiali'!H:H)</f>
        <v/>
      </c>
      <c r="C16" s="20">
        <f>B16/$B$7</f>
        <v/>
      </c>
    </row>
    <row r="17">
      <c r="A17" s="14" t="inlineStr">
        <is>
          <t>Assicurazione</t>
        </is>
      </c>
      <c r="B17" s="11">
        <f>SUMIF('Spese Condominiali'!D:D,A17,'Spese Condominiali'!H:H)</f>
        <v/>
      </c>
      <c r="C17" s="20">
        <f>B17/$B$7</f>
        <v/>
      </c>
    </row>
    <row r="18">
      <c r="A18" s="14" t="inlineStr">
        <is>
          <t>Amministrazione</t>
        </is>
      </c>
      <c r="B18" s="11">
        <f>SUMIF('Spese Condominiali'!D:D,A18,'Spese Condominiali'!H:H)</f>
        <v/>
      </c>
      <c r="C18" s="20">
        <f>B18/$B$7</f>
        <v/>
      </c>
    </row>
    <row r="19">
      <c r="A19" s="14" t="inlineStr">
        <is>
          <t>Utenze</t>
        </is>
      </c>
      <c r="B19" s="11">
        <f>SUMIF('Spese Condominiali'!D:D,A19,'Spese Condominiali'!H:H)</f>
        <v/>
      </c>
      <c r="C19" s="20">
        <f>B19/$B$7</f>
        <v/>
      </c>
    </row>
  </sheetData>
  <mergeCells count="3">
    <mergeCell ref="A1:D1"/>
    <mergeCell ref="A3:D3"/>
    <mergeCell ref="A11:C11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1" t="inlineStr"/>
    </row>
    <row r="2">
      <c r="A2" s="18" t="inlineStr">
        <is>
          <t>COME USARE QUESTO MODELLO:</t>
        </is>
      </c>
    </row>
    <row r="3">
      <c r="A3" t="inlineStr"/>
    </row>
    <row r="4">
      <c r="A4" s="22" t="inlineStr">
        <is>
          <t>1. ANAGRAFICA CONDOMINI</t>
        </is>
      </c>
    </row>
    <row r="5">
      <c r="A5" t="inlineStr">
        <is>
          <t xml:space="preserve">   - Inserisci i dati di tutti i condomini (celle gialle)</t>
        </is>
      </c>
    </row>
    <row r="6">
      <c r="A6" t="inlineStr">
        <is>
          <t xml:space="preserve">   - I millesimi devono sommare a 1000</t>
        </is>
      </c>
    </row>
    <row r="7">
      <c r="A7" t="inlineStr">
        <is>
          <t xml:space="preserve">   - Le percentuali si calcolano automaticamente</t>
        </is>
      </c>
    </row>
    <row r="8">
      <c r="A8" t="inlineStr"/>
    </row>
    <row r="9">
      <c r="A9" s="22" t="inlineStr">
        <is>
          <t>2. SPESE CONDOMINIALI</t>
        </is>
      </c>
    </row>
    <row r="10">
      <c r="A10" t="inlineStr">
        <is>
          <t xml:space="preserve">   - Registra tutte le spese sostenute dal condominio</t>
        </is>
      </c>
    </row>
    <row r="11">
      <c r="A11" t="inlineStr">
        <is>
          <t xml:space="preserve">   - Inserisci: data, descrizione, fornitore, categoria, importo e IVA</t>
        </is>
      </c>
    </row>
    <row r="12">
      <c r="A12" t="inlineStr">
        <is>
          <t xml:space="preserve">   - IVA e totale si calcolano automaticamente</t>
        </is>
      </c>
    </row>
    <row r="13">
      <c r="A13" t="inlineStr">
        <is>
          <t xml:space="preserve">   - Indica se la spesa è stata pagata (Sì/No)</t>
        </is>
      </c>
    </row>
    <row r="14">
      <c r="A14" t="inlineStr"/>
    </row>
    <row r="15">
      <c r="A15" s="22" t="inlineStr">
        <is>
          <t>3. RIPARTIZIONE SPESE</t>
        </is>
      </c>
    </row>
    <row r="16">
      <c r="A16" t="inlineStr">
        <is>
          <t xml:space="preserve">   - Si aggiorna automaticamente in base alle spese totali</t>
        </is>
      </c>
    </row>
    <row r="17">
      <c r="A17" t="inlineStr">
        <is>
          <t xml:space="preserve">   - Mostra quanto deve pagare ogni condomino</t>
        </is>
      </c>
    </row>
    <row r="18">
      <c r="A18" t="inlineStr">
        <is>
          <t xml:space="preserve">   - La ripartizione è proporzionale ai millesimi</t>
        </is>
      </c>
    </row>
    <row r="19">
      <c r="A19" t="inlineStr"/>
    </row>
    <row r="20">
      <c r="A20" s="22" t="inlineStr">
        <is>
          <t>4. REGISTRO PAGAMENTI</t>
        </is>
      </c>
    </row>
    <row r="21">
      <c r="A21" t="inlineStr">
        <is>
          <t xml:space="preserve">   - Traccia i pagamenti trimestrali di ogni condomino</t>
        </is>
      </c>
    </row>
    <row r="22">
      <c r="A22" t="inlineStr">
        <is>
          <t xml:space="preserve">   - Inserisci Sì/No e la data del pagamento</t>
        </is>
      </c>
    </row>
    <row r="23">
      <c r="A23" t="inlineStr">
        <is>
          <t xml:space="preserve">   - Utile per verificare chi è in regola</t>
        </is>
      </c>
    </row>
    <row r="24">
      <c r="A24" t="inlineStr"/>
    </row>
    <row r="25">
      <c r="A25" s="22" t="inlineStr">
        <is>
          <t>5. RIEPILOGO</t>
        </is>
      </c>
    </row>
    <row r="26">
      <c r="A26" t="inlineStr">
        <is>
          <t xml:space="preserve">   - Visione d'insieme della gestione condominiale</t>
        </is>
      </c>
    </row>
    <row r="27">
      <c r="A27" t="inlineStr">
        <is>
          <t xml:space="preserve">   - Totali automatici e grafico delle spese per categoria</t>
        </is>
      </c>
    </row>
    <row r="28">
      <c r="A28" t="inlineStr"/>
    </row>
    <row r="29">
      <c r="A29" s="18" t="inlineStr">
        <is>
          <t>NOTE:</t>
        </is>
      </c>
    </row>
    <row r="30">
      <c r="A30" t="inlineStr">
        <is>
          <t>- Le celle GIALLE sono quelle da compilare</t>
        </is>
      </c>
    </row>
    <row r="31">
      <c r="A31" t="inlineStr">
        <is>
          <t>- Le celle BIANCHE contengono formule (non modificare)</t>
        </is>
      </c>
    </row>
    <row r="32">
      <c r="A32" t="inlineStr">
        <is>
          <t>- I totali sono in AZZURRO</t>
        </is>
      </c>
    </row>
    <row r="33">
      <c r="A33" t="inlineStr"/>
    </row>
    <row r="34">
      <c r="A34" t="inlineStr">
        <is>
          <t>Per assistenza: amministratore@condominio.it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2026-02-01T17:44:38Z</dcterms:created>
  <dcterms:modified xmlns:dcterms="http://purl.org/dc/terms/" xmlns:xsi="http://www.w3.org/2001/XMLSchema-instance" xsi:type="dcterms:W3CDTF">2026-02-01T17:44:38Z</dcterms:modified>
</cp:coreProperties>
</file>