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ntrollo Peso" sheetId="1" state="visible" r:id="rId1"/>
    <sheet xmlns:r="http://schemas.openxmlformats.org/officeDocument/2006/relationships" name="Istruzioni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5">
    <numFmt numFmtId="164" formatCode="yyyy-mm-dd h:mm:ss"/>
    <numFmt numFmtId="165" formatCode="DD/MM/YYYY"/>
    <numFmt numFmtId="166" formatCode="0.0"/>
    <numFmt numFmtId="167" formatCode="0.0&quot; kg&quot;"/>
    <numFmt numFmtId="168" formatCode="+0.0&quot; kg&quot;;-0.0&quot; kg&quot;"/>
  </numFmts>
  <fonts count="7">
    <font>
      <name val="Calibri"/>
      <family val="2"/>
      <color theme="1"/>
      <sz val="11"/>
      <scheme val="minor"/>
    </font>
    <font>
      <b val="1"/>
      <color rgb="001E3A8A"/>
      <sz val="16"/>
    </font>
    <font>
      <b val="1"/>
    </font>
    <font>
      <b val="1"/>
      <color rgb="00FFFFFF"/>
      <sz val="11"/>
    </font>
    <font>
      <b val="1"/>
      <color rgb="001E3A8A"/>
      <sz val="12"/>
    </font>
    <font>
      <b val="1"/>
      <color rgb="001E3A8A"/>
      <sz val="14"/>
    </font>
    <font>
      <b val="1"/>
      <color rgb="001E3A8A"/>
    </font>
  </fonts>
  <fills count="5">
    <fill>
      <patternFill/>
    </fill>
    <fill>
      <patternFill patternType="gray125"/>
    </fill>
    <fill>
      <patternFill patternType="solid">
        <fgColor rgb="00FEF3C7"/>
        <bgColor rgb="00FEF3C7"/>
      </patternFill>
    </fill>
    <fill>
      <patternFill patternType="solid">
        <fgColor rgb="001E3A8A"/>
        <bgColor rgb="001E3A8A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pivotButton="0" quotePrefix="0" xfId="0"/>
    <xf numFmtId="0" fontId="0" fillId="2" borderId="1" pivotButton="0" quotePrefix="0" xfId="0"/>
    <xf numFmtId="165" fontId="0" fillId="2" borderId="1" pivotButton="0" quotePrefix="0" xfId="0"/>
    <xf numFmtId="0" fontId="3" fillId="3" borderId="1" applyAlignment="1" pivotButton="0" quotePrefix="0" xfId="0">
      <alignment horizontal="center" vertical="center"/>
    </xf>
    <xf numFmtId="166" fontId="0" fillId="2" borderId="1" pivotButton="0" quotePrefix="0" xfId="0"/>
    <xf numFmtId="166" fontId="0" fillId="0" borderId="1" pivotButton="0" quotePrefix="0" xfId="0"/>
    <xf numFmtId="0" fontId="0" fillId="0" borderId="1" applyAlignment="1" pivotButton="0" quotePrefix="0" xfId="0">
      <alignment horizontal="center"/>
    </xf>
    <xf numFmtId="0" fontId="4" fillId="0" borderId="0" pivotButton="0" quotePrefix="0" xfId="0"/>
    <xf numFmtId="167" fontId="0" fillId="4" borderId="1" pivotButton="0" quotePrefix="0" xfId="0"/>
    <xf numFmtId="168" fontId="0" fillId="4" borderId="1" pivotButton="0" quotePrefix="0" xfId="0"/>
    <xf numFmtId="166" fontId="0" fillId="4" borderId="1" pivotButton="0" quotePrefix="0" xfId="0"/>
    <xf numFmtId="0" fontId="0" fillId="4" borderId="1" pivotButton="0" quotePrefix="0" xfId="0"/>
    <xf numFmtId="0" fontId="5" fillId="0" borderId="0" applyAlignment="1" pivotButton="0" quotePrefix="0" xfId="0">
      <alignment vertical="top" wrapText="1"/>
    </xf>
    <xf numFmtId="0" fontId="0" fillId="0" borderId="0" applyAlignment="1" pivotButton="0" quotePrefix="0" xfId="0">
      <alignment vertical="top" wrapText="1"/>
    </xf>
    <xf numFmtId="0" fontId="2" fillId="0" borderId="0" applyAlignment="1" pivotButton="0" quotePrefix="0" xfId="0">
      <alignment vertical="top" wrapText="1"/>
    </xf>
    <xf numFmtId="0" fontId="6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Andamento Peso</a:t>
            </a:r>
          </a:p>
        </rich>
      </tx>
    </title>
    <plotArea>
      <lineChart>
        <grouping val="standard"/>
        <ser>
          <idx val="0"/>
          <order val="0"/>
          <tx>
            <strRef>
              <f>'Controllo Peso'!B6</f>
            </strRef>
          </tx>
          <spPr>
            <a:ln xmlns:a="http://schemas.openxmlformats.org/drawingml/2006/main" w="25000">
              <a:solidFill>
                <a:srgbClr val="1E3A8A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'Controllo Peso'!$A$7:$A$41</f>
            </numRef>
          </cat>
          <val>
            <numRef>
              <f>'Controllo Peso'!$B$7:$B$41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Data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Peso (kg)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8</col>
      <colOff>0</colOff>
      <row>5</row>
      <rowOff>0</rowOff>
    </from>
    <ext cx="72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50"/>
  <sheetViews>
    <sheetView workbookViewId="0">
      <selection activeCell="A1" sqref="A1"/>
    </sheetView>
  </sheetViews>
  <sheetFormatPr baseColWidth="8" defaultRowHeight="15"/>
  <cols>
    <col width="12" customWidth="1" min="1" max="1"/>
    <col width="11" customWidth="1" min="2" max="2"/>
    <col width="14" customWidth="1" min="3" max="3"/>
    <col width="15" customWidth="1" min="4" max="4"/>
    <col width="8" customWidth="1" min="5" max="5"/>
    <col width="20" customWidth="1" min="6" max="6"/>
    <col width="16" customWidth="1" min="7" max="7"/>
  </cols>
  <sheetData>
    <row r="1" ht="30" customHeight="1">
      <c r="A1" s="1" t="inlineStr">
        <is>
          <t>DIARIO CONTROLLO PESO</t>
        </is>
      </c>
    </row>
    <row r="3">
      <c r="A3" s="2" t="inlineStr">
        <is>
          <t>Nome:</t>
        </is>
      </c>
      <c r="B3" s="3" t="inlineStr">
        <is>
          <t>Marco Rossi</t>
        </is>
      </c>
      <c r="D3" s="2" t="inlineStr">
        <is>
          <t>Altezza (cm):</t>
        </is>
      </c>
      <c r="E3" s="3" t="n">
        <v>175</v>
      </c>
    </row>
    <row r="4">
      <c r="A4" s="2" t="inlineStr">
        <is>
          <t>Obiettivo (kg):</t>
        </is>
      </c>
      <c r="B4" s="3" t="n">
        <v>75</v>
      </c>
      <c r="D4" s="2" t="inlineStr">
        <is>
          <t>Data inizio:</t>
        </is>
      </c>
      <c r="E4" s="4" t="n">
        <v>46025.49803577516</v>
      </c>
    </row>
    <row r="6">
      <c r="A6" s="5" t="inlineStr">
        <is>
          <t>Data</t>
        </is>
      </c>
      <c r="B6" s="5" t="inlineStr">
        <is>
          <t>Peso (kg)</t>
        </is>
      </c>
      <c r="C6" s="5" t="inlineStr">
        <is>
          <t>Diff. Giorno (kg)</t>
        </is>
      </c>
      <c r="D6" s="5" t="inlineStr">
        <is>
          <t>Diff. Totale (kg)</t>
        </is>
      </c>
      <c r="E6" s="5" t="inlineStr">
        <is>
          <t>IMC</t>
        </is>
      </c>
      <c r="F6" s="5" t="inlineStr">
        <is>
          <t>Note</t>
        </is>
      </c>
      <c r="G6" s="5" t="inlineStr">
        <is>
          <t>Obiettivo Raggiunto</t>
        </is>
      </c>
    </row>
    <row r="7">
      <c r="A7" s="4" t="n">
        <v>46025.49803578102</v>
      </c>
      <c r="B7" s="6" t="n">
        <v>82.5</v>
      </c>
      <c r="C7" s="7" t="n">
        <v>0</v>
      </c>
      <c r="D7" s="7">
        <f>B7-B$7</f>
        <v/>
      </c>
      <c r="E7" s="7">
        <f>B7/($E$3/100)^2</f>
        <v/>
      </c>
      <c r="F7" s="3" t="inlineStr">
        <is>
          <t>Compleanno</t>
        </is>
      </c>
      <c r="G7" s="8">
        <f>IF(B7&lt;=$B$4,"SÌ","NO")</f>
        <v/>
      </c>
    </row>
    <row r="8">
      <c r="A8" s="4" t="n">
        <v>46026.49803578102</v>
      </c>
      <c r="B8" s="6" t="n">
        <v>82.2</v>
      </c>
      <c r="C8" s="7">
        <f>B8-B7</f>
        <v/>
      </c>
      <c r="D8" s="7">
        <f>B8-B$7</f>
        <v/>
      </c>
      <c r="E8" s="7">
        <f>B8/($E$3/100)^2</f>
        <v/>
      </c>
      <c r="F8" s="3" t="inlineStr"/>
      <c r="G8" s="8">
        <f>IF(B8&lt;=$B$4,"SÌ","NO")</f>
        <v/>
      </c>
    </row>
    <row r="9">
      <c r="A9" s="4" t="n">
        <v>46027.49803578102</v>
      </c>
      <c r="B9" s="6" t="n">
        <v>82.3</v>
      </c>
      <c r="C9" s="7">
        <f>B9-B8</f>
        <v/>
      </c>
      <c r="D9" s="7">
        <f>B9-B$7</f>
        <v/>
      </c>
      <c r="E9" s="7">
        <f>B9/($E$3/100)^2</f>
        <v/>
      </c>
      <c r="F9" s="3" t="inlineStr"/>
      <c r="G9" s="8">
        <f>IF(B9&lt;=$B$4,"SÌ","NO")</f>
        <v/>
      </c>
    </row>
    <row r="10">
      <c r="A10" s="4" t="n">
        <v>46028.49803578102</v>
      </c>
      <c r="B10" s="6" t="n">
        <v>82.40000000000001</v>
      </c>
      <c r="C10" s="7">
        <f>B10-B9</f>
        <v/>
      </c>
      <c r="D10" s="7">
        <f>B10-B$7</f>
        <v/>
      </c>
      <c r="E10" s="7">
        <f>B10/($E$3/100)^2</f>
        <v/>
      </c>
      <c r="F10" s="3" t="inlineStr"/>
      <c r="G10" s="8">
        <f>IF(B10&lt;=$B$4,"SÌ","NO")</f>
        <v/>
      </c>
    </row>
    <row r="11">
      <c r="A11" s="4" t="n">
        <v>46029.49803578102</v>
      </c>
      <c r="B11" s="6" t="n">
        <v>82.5</v>
      </c>
      <c r="C11" s="7">
        <f>B11-B10</f>
        <v/>
      </c>
      <c r="D11" s="7">
        <f>B11-B$7</f>
        <v/>
      </c>
      <c r="E11" s="7">
        <f>B11/($E$3/100)^2</f>
        <v/>
      </c>
      <c r="F11" s="3" t="inlineStr">
        <is>
          <t>Palestra</t>
        </is>
      </c>
      <c r="G11" s="8">
        <f>IF(B11&lt;=$B$4,"SÌ","NO")</f>
        <v/>
      </c>
    </row>
    <row r="12">
      <c r="A12" s="4" t="n">
        <v>46030.49803578102</v>
      </c>
      <c r="B12" s="6" t="n">
        <v>82.2</v>
      </c>
      <c r="C12" s="7">
        <f>B12-B11</f>
        <v/>
      </c>
      <c r="D12" s="7">
        <f>B12-B$7</f>
        <v/>
      </c>
      <c r="E12" s="7">
        <f>B12/($E$3/100)^2</f>
        <v/>
      </c>
      <c r="F12" s="3" t="inlineStr">
        <is>
          <t>Cena fuori</t>
        </is>
      </c>
      <c r="G12" s="8">
        <f>IF(B12&lt;=$B$4,"SÌ","NO")</f>
        <v/>
      </c>
    </row>
    <row r="13">
      <c r="A13" s="4" t="n">
        <v>46031.49803578102</v>
      </c>
      <c r="B13" s="6" t="n">
        <v>82.3</v>
      </c>
      <c r="C13" s="7">
        <f>B13-B12</f>
        <v/>
      </c>
      <c r="D13" s="7">
        <f>B13-B$7</f>
        <v/>
      </c>
      <c r="E13" s="7">
        <f>B13/($E$3/100)^2</f>
        <v/>
      </c>
      <c r="F13" s="3" t="inlineStr">
        <is>
          <t>Cena fuori</t>
        </is>
      </c>
      <c r="G13" s="8">
        <f>IF(B13&lt;=$B$4,"SÌ","NO")</f>
        <v/>
      </c>
    </row>
    <row r="14">
      <c r="A14" s="4" t="n">
        <v>46032.49803578102</v>
      </c>
      <c r="B14" s="6" t="n">
        <v>82.40000000000001</v>
      </c>
      <c r="C14" s="7">
        <f>B14-B13</f>
        <v/>
      </c>
      <c r="D14" s="7">
        <f>B14-B$7</f>
        <v/>
      </c>
      <c r="E14" s="7">
        <f>B14/($E$3/100)^2</f>
        <v/>
      </c>
      <c r="F14" s="3" t="inlineStr"/>
      <c r="G14" s="8">
        <f>IF(B14&lt;=$B$4,"SÌ","NO")</f>
        <v/>
      </c>
    </row>
    <row r="15">
      <c r="A15" s="4" t="n">
        <v>46033.49803578102</v>
      </c>
      <c r="B15" s="6" t="n">
        <v>82.3</v>
      </c>
      <c r="C15" s="7">
        <f>B15-B14</f>
        <v/>
      </c>
      <c r="D15" s="7">
        <f>B15-B$7</f>
        <v/>
      </c>
      <c r="E15" s="7">
        <f>B15/($E$3/100)^2</f>
        <v/>
      </c>
      <c r="F15" s="3" t="inlineStr"/>
      <c r="G15" s="8">
        <f>IF(B15&lt;=$B$4,"SÌ","NO")</f>
        <v/>
      </c>
    </row>
    <row r="16">
      <c r="A16" s="4" t="n">
        <v>46034.49803578102</v>
      </c>
      <c r="B16" s="6" t="n">
        <v>82.3</v>
      </c>
      <c r="C16" s="7">
        <f>B16-B15</f>
        <v/>
      </c>
      <c r="D16" s="7">
        <f>B16-B$7</f>
        <v/>
      </c>
      <c r="E16" s="7">
        <f>B16/($E$3/100)^2</f>
        <v/>
      </c>
      <c r="F16" s="3" t="inlineStr"/>
      <c r="G16" s="8">
        <f>IF(B16&lt;=$B$4,"SÌ","NO")</f>
        <v/>
      </c>
    </row>
    <row r="17">
      <c r="A17" s="4" t="n">
        <v>46035.49803578102</v>
      </c>
      <c r="B17" s="6" t="n">
        <v>82.2</v>
      </c>
      <c r="C17" s="7">
        <f>B17-B16</f>
        <v/>
      </c>
      <c r="D17" s="7">
        <f>B17-B$7</f>
        <v/>
      </c>
      <c r="E17" s="7">
        <f>B17/($E$3/100)^2</f>
        <v/>
      </c>
      <c r="F17" s="3" t="inlineStr"/>
      <c r="G17" s="8">
        <f>IF(B17&lt;=$B$4,"SÌ","NO")</f>
        <v/>
      </c>
    </row>
    <row r="18">
      <c r="A18" s="4" t="n">
        <v>46036.49803578102</v>
      </c>
      <c r="B18" s="6" t="n">
        <v>82.09999999999999</v>
      </c>
      <c r="C18" s="7">
        <f>B18-B17</f>
        <v/>
      </c>
      <c r="D18" s="7">
        <f>B18-B$7</f>
        <v/>
      </c>
      <c r="E18" s="7">
        <f>B18/($E$3/100)^2</f>
        <v/>
      </c>
      <c r="F18" s="3" t="inlineStr">
        <is>
          <t>Compleanno</t>
        </is>
      </c>
      <c r="G18" s="8">
        <f>IF(B18&lt;=$B$4,"SÌ","NO")</f>
        <v/>
      </c>
    </row>
    <row r="19">
      <c r="A19" s="4" t="n">
        <v>46037.49803578102</v>
      </c>
      <c r="B19" s="6" t="n">
        <v>82.2</v>
      </c>
      <c r="C19" s="7">
        <f>B19-B18</f>
        <v/>
      </c>
      <c r="D19" s="7">
        <f>B19-B$7</f>
        <v/>
      </c>
      <c r="E19" s="7">
        <f>B19/($E$3/100)^2</f>
        <v/>
      </c>
      <c r="F19" s="3" t="inlineStr">
        <is>
          <t>Cena fuori</t>
        </is>
      </c>
      <c r="G19" s="8">
        <f>IF(B19&lt;=$B$4,"SÌ","NO")</f>
        <v/>
      </c>
    </row>
    <row r="20">
      <c r="A20" s="4" t="n">
        <v>46038.49803578102</v>
      </c>
      <c r="B20" s="6" t="n">
        <v>81.90000000000001</v>
      </c>
      <c r="C20" s="7">
        <f>B20-B19</f>
        <v/>
      </c>
      <c r="D20" s="7">
        <f>B20-B$7</f>
        <v/>
      </c>
      <c r="E20" s="7">
        <f>B20/($E$3/100)^2</f>
        <v/>
      </c>
      <c r="F20" s="3" t="inlineStr"/>
      <c r="G20" s="8">
        <f>IF(B20&lt;=$B$4,"SÌ","NO")</f>
        <v/>
      </c>
    </row>
    <row r="21">
      <c r="A21" s="4" t="n">
        <v>46039.49803578102</v>
      </c>
      <c r="B21" s="6" t="n">
        <v>82.09999999999999</v>
      </c>
      <c r="C21" s="7">
        <f>B21-B20</f>
        <v/>
      </c>
      <c r="D21" s="7">
        <f>B21-B$7</f>
        <v/>
      </c>
      <c r="E21" s="7">
        <f>B21/($E$3/100)^2</f>
        <v/>
      </c>
      <c r="F21" s="3" t="inlineStr"/>
      <c r="G21" s="8">
        <f>IF(B21&lt;=$B$4,"SÌ","NO")</f>
        <v/>
      </c>
    </row>
    <row r="22">
      <c r="A22" s="4" t="n">
        <v>46040.49803578102</v>
      </c>
      <c r="B22" s="6" t="n">
        <v>82</v>
      </c>
      <c r="C22" s="7">
        <f>B22-B21</f>
        <v/>
      </c>
      <c r="D22" s="7">
        <f>B22-B$7</f>
        <v/>
      </c>
      <c r="E22" s="7">
        <f>B22/($E$3/100)^2</f>
        <v/>
      </c>
      <c r="F22" s="3" t="inlineStr"/>
      <c r="G22" s="8">
        <f>IF(B22&lt;=$B$4,"SÌ","NO")</f>
        <v/>
      </c>
    </row>
    <row r="23">
      <c r="A23" s="4" t="n">
        <v>46041.49803578102</v>
      </c>
      <c r="B23" s="6" t="n">
        <v>82.09999999999999</v>
      </c>
      <c r="C23" s="7">
        <f>B23-B22</f>
        <v/>
      </c>
      <c r="D23" s="7">
        <f>B23-B$7</f>
        <v/>
      </c>
      <c r="E23" s="7">
        <f>B23/($E$3/100)^2</f>
        <v/>
      </c>
      <c r="F23" s="3" t="inlineStr"/>
      <c r="G23" s="8">
        <f>IF(B23&lt;=$B$4,"SÌ","NO")</f>
        <v/>
      </c>
    </row>
    <row r="24">
      <c r="A24" s="4" t="n">
        <v>46042.49803578102</v>
      </c>
      <c r="B24" s="6" t="n">
        <v>81.8</v>
      </c>
      <c r="C24" s="7">
        <f>B24-B23</f>
        <v/>
      </c>
      <c r="D24" s="7">
        <f>B24-B$7</f>
        <v/>
      </c>
      <c r="E24" s="7">
        <f>B24/($E$3/100)^2</f>
        <v/>
      </c>
      <c r="F24" s="3" t="inlineStr">
        <is>
          <t>Compleanno</t>
        </is>
      </c>
      <c r="G24" s="8">
        <f>IF(B24&lt;=$B$4,"SÌ","NO")</f>
        <v/>
      </c>
    </row>
    <row r="25">
      <c r="A25" s="4" t="n">
        <v>46043.49803578102</v>
      </c>
      <c r="B25" s="6" t="n">
        <v>81.90000000000001</v>
      </c>
      <c r="C25" s="7">
        <f>B25-B24</f>
        <v/>
      </c>
      <c r="D25" s="7">
        <f>B25-B$7</f>
        <v/>
      </c>
      <c r="E25" s="7">
        <f>B25/($E$3/100)^2</f>
        <v/>
      </c>
      <c r="F25" s="3" t="inlineStr"/>
      <c r="G25" s="8">
        <f>IF(B25&lt;=$B$4,"SÌ","NO")</f>
        <v/>
      </c>
    </row>
    <row r="26">
      <c r="A26" s="4" t="n">
        <v>46044.49803578102</v>
      </c>
      <c r="B26" s="6" t="n">
        <v>81.7</v>
      </c>
      <c r="C26" s="7">
        <f>B26-B25</f>
        <v/>
      </c>
      <c r="D26" s="7">
        <f>B26-B$7</f>
        <v/>
      </c>
      <c r="E26" s="7">
        <f>B26/($E$3/100)^2</f>
        <v/>
      </c>
      <c r="F26" s="3" t="inlineStr"/>
      <c r="G26" s="8">
        <f>IF(B26&lt;=$B$4,"SÌ","NO")</f>
        <v/>
      </c>
    </row>
    <row r="27">
      <c r="A27" s="4" t="n">
        <v>46045.49803578102</v>
      </c>
      <c r="B27" s="6" t="n">
        <v>81.5</v>
      </c>
      <c r="C27" s="7">
        <f>B27-B26</f>
        <v/>
      </c>
      <c r="D27" s="7">
        <f>B27-B$7</f>
        <v/>
      </c>
      <c r="E27" s="7">
        <f>B27/($E$3/100)^2</f>
        <v/>
      </c>
      <c r="F27" s="3" t="inlineStr">
        <is>
          <t>Palestra</t>
        </is>
      </c>
      <c r="G27" s="8">
        <f>IF(B27&lt;=$B$4,"SÌ","NO")</f>
        <v/>
      </c>
    </row>
    <row r="28">
      <c r="A28" s="4" t="n">
        <v>46046.49803578102</v>
      </c>
      <c r="B28" s="6" t="n">
        <v>81.3</v>
      </c>
      <c r="C28" s="7">
        <f>B28-B27</f>
        <v/>
      </c>
      <c r="D28" s="7">
        <f>B28-B$7</f>
        <v/>
      </c>
      <c r="E28" s="7">
        <f>B28/($E$3/100)^2</f>
        <v/>
      </c>
      <c r="F28" s="3" t="inlineStr">
        <is>
          <t>Cena fuori</t>
        </is>
      </c>
      <c r="G28" s="8">
        <f>IF(B28&lt;=$B$4,"SÌ","NO")</f>
        <v/>
      </c>
    </row>
    <row r="29">
      <c r="A29" s="4" t="n">
        <v>46047.49803578102</v>
      </c>
      <c r="B29" s="6" t="n">
        <v>81.09999999999999</v>
      </c>
      <c r="C29" s="7">
        <f>B29-B28</f>
        <v/>
      </c>
      <c r="D29" s="7">
        <f>B29-B$7</f>
        <v/>
      </c>
      <c r="E29" s="7">
        <f>B29/($E$3/100)^2</f>
        <v/>
      </c>
      <c r="F29" s="3" t="inlineStr">
        <is>
          <t>Palestra</t>
        </is>
      </c>
      <c r="G29" s="8">
        <f>IF(B29&lt;=$B$4,"SÌ","NO")</f>
        <v/>
      </c>
    </row>
    <row r="30">
      <c r="A30" s="4" t="n">
        <v>46048.49803578102</v>
      </c>
      <c r="B30" s="6" t="n">
        <v>81.2</v>
      </c>
      <c r="C30" s="7">
        <f>B30-B29</f>
        <v/>
      </c>
      <c r="D30" s="7">
        <f>B30-B$7</f>
        <v/>
      </c>
      <c r="E30" s="7">
        <f>B30/($E$3/100)^2</f>
        <v/>
      </c>
      <c r="F30" s="3" t="inlineStr"/>
      <c r="G30" s="8">
        <f>IF(B30&lt;=$B$4,"SÌ","NO")</f>
        <v/>
      </c>
    </row>
    <row r="31">
      <c r="A31" s="4" t="n">
        <v>46049.49803578102</v>
      </c>
      <c r="B31" s="6" t="n">
        <v>81.09999999999999</v>
      </c>
      <c r="C31" s="7">
        <f>B31-B30</f>
        <v/>
      </c>
      <c r="D31" s="7">
        <f>B31-B$7</f>
        <v/>
      </c>
      <c r="E31" s="7">
        <f>B31/($E$3/100)^2</f>
        <v/>
      </c>
      <c r="F31" s="3" t="inlineStr"/>
      <c r="G31" s="8">
        <f>IF(B31&lt;=$B$4,"SÌ","NO")</f>
        <v/>
      </c>
    </row>
    <row r="32">
      <c r="A32" s="4" t="n">
        <v>46050.49803578102</v>
      </c>
      <c r="B32" s="6" t="n">
        <v>81</v>
      </c>
      <c r="C32" s="7">
        <f>B32-B31</f>
        <v/>
      </c>
      <c r="D32" s="7">
        <f>B32-B$7</f>
        <v/>
      </c>
      <c r="E32" s="7">
        <f>B32/($E$3/100)^2</f>
        <v/>
      </c>
      <c r="F32" s="3" t="inlineStr"/>
      <c r="G32" s="8">
        <f>IF(B32&lt;=$B$4,"SÌ","NO")</f>
        <v/>
      </c>
    </row>
    <row r="33">
      <c r="A33" s="4" t="n">
        <v>46051.49803578102</v>
      </c>
      <c r="B33" s="6" t="n">
        <v>80.8</v>
      </c>
      <c r="C33" s="7">
        <f>B33-B32</f>
        <v/>
      </c>
      <c r="D33" s="7">
        <f>B33-B$7</f>
        <v/>
      </c>
      <c r="E33" s="7">
        <f>B33/($E$3/100)^2</f>
        <v/>
      </c>
      <c r="F33" s="3" t="inlineStr"/>
      <c r="G33" s="8">
        <f>IF(B33&lt;=$B$4,"SÌ","NO")</f>
        <v/>
      </c>
    </row>
    <row r="34">
      <c r="A34" s="4" t="n">
        <v>46052.49803578102</v>
      </c>
      <c r="B34" s="6" t="n">
        <v>80.90000000000001</v>
      </c>
      <c r="C34" s="7">
        <f>B34-B33</f>
        <v/>
      </c>
      <c r="D34" s="7">
        <f>B34-B$7</f>
        <v/>
      </c>
      <c r="E34" s="7">
        <f>B34/($E$3/100)^2</f>
        <v/>
      </c>
      <c r="F34" s="3" t="inlineStr"/>
      <c r="G34" s="8">
        <f>IF(B34&lt;=$B$4,"SÌ","NO")</f>
        <v/>
      </c>
    </row>
    <row r="35">
      <c r="A35" s="4" t="n">
        <v>46053.49803578102</v>
      </c>
      <c r="B35" s="6" t="n">
        <v>80.59999999999999</v>
      </c>
      <c r="C35" s="7">
        <f>B35-B34</f>
        <v/>
      </c>
      <c r="D35" s="7">
        <f>B35-B$7</f>
        <v/>
      </c>
      <c r="E35" s="7">
        <f>B35/($E$3/100)^2</f>
        <v/>
      </c>
      <c r="F35" s="3" t="inlineStr"/>
      <c r="G35" s="8">
        <f>IF(B35&lt;=$B$4,"SÌ","NO")</f>
        <v/>
      </c>
    </row>
    <row r="36">
      <c r="A36" s="4" t="n">
        <v>46054.49803578102</v>
      </c>
      <c r="B36" s="6" t="n">
        <v>80.7</v>
      </c>
      <c r="C36" s="7">
        <f>B36-B35</f>
        <v/>
      </c>
      <c r="D36" s="7">
        <f>B36-B$7</f>
        <v/>
      </c>
      <c r="E36" s="7">
        <f>B36/($E$3/100)^2</f>
        <v/>
      </c>
      <c r="F36" s="3" t="inlineStr">
        <is>
          <t>Compleanno</t>
        </is>
      </c>
      <c r="G36" s="8">
        <f>IF(B36&lt;=$B$4,"SÌ","NO")</f>
        <v/>
      </c>
    </row>
    <row r="37">
      <c r="A37" s="3" t="n"/>
      <c r="B37" s="6" t="n"/>
      <c r="C37" s="7" t="n"/>
      <c r="D37" s="7">
        <f>B37-B$7</f>
        <v/>
      </c>
      <c r="E37" s="7">
        <f>IF(B37&lt;&gt;"",B37/($E$3/100)^2,"")</f>
        <v/>
      </c>
      <c r="F37" s="3" t="n"/>
      <c r="G37" s="8">
        <f>IF(B37&lt;&gt;"",IF(B37&lt;=$B$4,"SÌ","NO"),"")</f>
        <v/>
      </c>
    </row>
    <row r="38">
      <c r="A38" s="3" t="n"/>
      <c r="B38" s="6" t="n"/>
      <c r="C38" s="7">
        <f>B38-B37</f>
        <v/>
      </c>
      <c r="D38" s="7">
        <f>B38-B$7</f>
        <v/>
      </c>
      <c r="E38" s="7">
        <f>IF(B38&lt;&gt;"",B38/($E$3/100)^2,"")</f>
        <v/>
      </c>
      <c r="F38" s="3" t="n"/>
      <c r="G38" s="8">
        <f>IF(B38&lt;&gt;"",IF(B38&lt;=$B$4,"SÌ","NO"),"")</f>
        <v/>
      </c>
    </row>
    <row r="39">
      <c r="A39" s="3" t="n"/>
      <c r="B39" s="6" t="n"/>
      <c r="C39" s="7">
        <f>B39-B38</f>
        <v/>
      </c>
      <c r="D39" s="7">
        <f>B39-B$7</f>
        <v/>
      </c>
      <c r="E39" s="7">
        <f>IF(B39&lt;&gt;"",B39/($E$3/100)^2,"")</f>
        <v/>
      </c>
      <c r="F39" s="3" t="n"/>
      <c r="G39" s="8">
        <f>IF(B39&lt;&gt;"",IF(B39&lt;=$B$4,"SÌ","NO"),"")</f>
        <v/>
      </c>
    </row>
    <row r="40">
      <c r="A40" s="3" t="n"/>
      <c r="B40" s="6" t="n"/>
      <c r="C40" s="7">
        <f>B40-B39</f>
        <v/>
      </c>
      <c r="D40" s="7">
        <f>B40-B$7</f>
        <v/>
      </c>
      <c r="E40" s="7">
        <f>IF(B40&lt;&gt;"",B40/($E$3/100)^2,"")</f>
        <v/>
      </c>
      <c r="F40" s="3" t="n"/>
      <c r="G40" s="8">
        <f>IF(B40&lt;&gt;"",IF(B40&lt;=$B$4,"SÌ","NO"),"")</f>
        <v/>
      </c>
    </row>
    <row r="41">
      <c r="A41" s="3" t="n"/>
      <c r="B41" s="6" t="n"/>
      <c r="C41" s="7">
        <f>B41-B40</f>
        <v/>
      </c>
      <c r="D41" s="7">
        <f>B41-B$7</f>
        <v/>
      </c>
      <c r="E41" s="7">
        <f>IF(B41&lt;&gt;"",B41/($E$3/100)^2,"")</f>
        <v/>
      </c>
      <c r="F41" s="3" t="n"/>
      <c r="G41" s="8">
        <f>IF(B41&lt;&gt;"",IF(B41&lt;=$B$4,"SÌ","NO"),"")</f>
        <v/>
      </c>
    </row>
    <row r="43">
      <c r="A43" s="9" t="inlineStr">
        <is>
          <t>STATISTICHE</t>
        </is>
      </c>
    </row>
    <row r="45">
      <c r="A45" s="2" t="inlineStr">
        <is>
          <t>Peso iniziale:</t>
        </is>
      </c>
      <c r="B45" s="10">
        <f>B7</f>
        <v/>
      </c>
    </row>
    <row r="46">
      <c r="A46" s="2" t="inlineStr">
        <is>
          <t>Peso attuale:</t>
        </is>
      </c>
      <c r="B46" s="10">
        <f>INDEX(B:B,MAX(IF(B7:B41&lt;&gt;"",ROW(B7:B41))))</f>
        <v/>
      </c>
    </row>
    <row r="47">
      <c r="A47" s="2" t="inlineStr">
        <is>
          <t>Variazione totale:</t>
        </is>
      </c>
      <c r="B47" s="11">
        <f>B46-B45</f>
        <v/>
      </c>
    </row>
    <row r="48">
      <c r="A48" s="2" t="inlineStr">
        <is>
          <t>Da raggiungere:</t>
        </is>
      </c>
      <c r="B48" s="10">
        <f>B46-B4</f>
        <v/>
      </c>
    </row>
    <row r="49">
      <c r="A49" s="2" t="inlineStr">
        <is>
          <t>IMC attuale:</t>
        </is>
      </c>
      <c r="B49" s="12">
        <f>B46/(E3/100)^2</f>
        <v/>
      </c>
    </row>
    <row r="50">
      <c r="A50" s="2" t="inlineStr">
        <is>
          <t>Categoria IMC:</t>
        </is>
      </c>
      <c r="B50" s="13">
        <f>IF(B49&lt;18.5,"Sottopeso",IF(B49&lt;25,"Normopeso",IF(B49&lt;30,"Sovrappeso","Obesità")))</f>
        <v/>
      </c>
    </row>
  </sheetData>
  <mergeCells count="1">
    <mergeCell ref="A1:G1"/>
  </mergeCells>
  <conditionalFormatting sqref="C7:C41">
    <cfRule type="colorScale" priority="1">
      <colorScale>
        <cfvo type="num" val="-2"/>
        <cfvo type="num" val="0"/>
        <cfvo type="num" val="2"/>
        <color rgb="0090EE90"/>
        <color rgb="00FFFFFF"/>
        <color rgb="00FFB6C1"/>
      </colorScale>
    </cfRule>
  </conditionalFormatting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28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s="14" t="inlineStr">
        <is>
          <t>COME USARE IL DIARIO CONTROLLO PESO</t>
        </is>
      </c>
    </row>
    <row r="2">
      <c r="A2" s="15" t="inlineStr"/>
    </row>
    <row r="3">
      <c r="A3" s="16" t="inlineStr">
        <is>
          <t>1. COMPILA I DATI PERSONALI (celle gialle):</t>
        </is>
      </c>
    </row>
    <row r="4">
      <c r="A4" s="15" t="inlineStr">
        <is>
          <t xml:space="preserve">   - Nome, altezza, obiettivo di peso e data di inizio</t>
        </is>
      </c>
    </row>
    <row r="5">
      <c r="A5" s="15" t="inlineStr"/>
    </row>
    <row r="6">
      <c r="A6" s="16" t="inlineStr">
        <is>
          <t>2. INSERISCI QUOTIDIANAMENTE:</t>
        </is>
      </c>
    </row>
    <row r="7">
      <c r="A7" s="15" t="inlineStr">
        <is>
          <t xml:space="preserve">   - Data della pesata</t>
        </is>
      </c>
    </row>
    <row r="8">
      <c r="A8" s="15" t="inlineStr">
        <is>
          <t xml:space="preserve">   - Peso in kg (con un decimale, es: 75.5)</t>
        </is>
      </c>
    </row>
    <row r="9">
      <c r="A9" s="15" t="inlineStr">
        <is>
          <t xml:space="preserve">   - Eventuali note (es: palestra, evento speciale, ecc.)</t>
        </is>
      </c>
    </row>
    <row r="10">
      <c r="A10" s="15" t="inlineStr"/>
    </row>
    <row r="11">
      <c r="A11" s="16" t="inlineStr">
        <is>
          <t>3. CALCOLI AUTOMATICI:</t>
        </is>
      </c>
    </row>
    <row r="12">
      <c r="A12" s="15" t="inlineStr">
        <is>
          <t xml:space="preserve">   - Differenza giorno: variazione rispetto al giorno precedente</t>
        </is>
      </c>
    </row>
    <row r="13">
      <c r="A13" s="15" t="inlineStr">
        <is>
          <t xml:space="preserve">   - Differenza totale: variazione rispetto al peso iniziale</t>
        </is>
      </c>
    </row>
    <row r="14">
      <c r="A14" s="15" t="inlineStr">
        <is>
          <t xml:space="preserve">   - IMC: Indice di Massa Corporea calcolato automaticamente</t>
        </is>
      </c>
    </row>
    <row r="15">
      <c r="A15" s="15" t="inlineStr">
        <is>
          <t xml:space="preserve">   - Obiettivo raggiunto: indica se hai raggiunto il tuo obiettivo</t>
        </is>
      </c>
    </row>
    <row r="16">
      <c r="A16" s="15" t="inlineStr"/>
    </row>
    <row r="17">
      <c r="A17" s="16" t="inlineStr">
        <is>
          <t>4. GRAFICO:</t>
        </is>
      </c>
    </row>
    <row r="18">
      <c r="A18" s="15" t="inlineStr">
        <is>
          <t xml:space="preserve">   - Il grafico si aggiorna automaticamente mostrando l'andamento del peso</t>
        </is>
      </c>
    </row>
    <row r="19">
      <c r="A19" s="15" t="inlineStr"/>
    </row>
    <row r="20">
      <c r="A20" s="16" t="inlineStr">
        <is>
          <t>5. STATISTICHE:</t>
        </is>
      </c>
    </row>
    <row r="21">
      <c r="A21" s="15" t="inlineStr">
        <is>
          <t xml:space="preserve">   - In fondo al foglio trovi le statistiche riepilogative</t>
        </is>
      </c>
    </row>
    <row r="22">
      <c r="A22" s="15" t="inlineStr">
        <is>
          <t xml:space="preserve">   - Categoria IMC: sottopeso (&lt;18.5), normopeso (18.5-25), sovrappeso (25-30), obesità (&gt;30)</t>
        </is>
      </c>
    </row>
    <row r="23">
      <c r="A23" s="15" t="inlineStr"/>
    </row>
    <row r="24">
      <c r="A24" s="17" t="inlineStr">
        <is>
          <t>CONSIGLI:</t>
        </is>
      </c>
    </row>
    <row r="25">
      <c r="A25" s="15" t="inlineStr">
        <is>
          <t>• Pesati sempre alla stessa ora, preferibilmente al mattino a digiuno</t>
        </is>
      </c>
    </row>
    <row r="26">
      <c r="A26" s="15" t="inlineStr">
        <is>
          <t>• Non scoraggiarti per piccole variazioni quotidiane (sono normali)</t>
        </is>
      </c>
    </row>
    <row r="27">
      <c r="A27" s="15" t="inlineStr">
        <is>
          <t>• Concentrati sul trend settimanale, non sul singolo giorno</t>
        </is>
      </c>
    </row>
    <row r="28">
      <c r="A28" s="15" t="inlineStr">
        <is>
          <t>• Consulta un medico o nutrizionista per obiettivi personalizzati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2026-02-02T11:57:10Z</dcterms:created>
  <dcterms:modified xmlns:dcterms="http://purl.org/dc/terms/" xmlns:xsi="http://www.w3.org/2001/XMLSchema-instance" xsi:type="dcterms:W3CDTF">2026-02-02T11:57:10Z</dcterms:modified>
</cp:coreProperties>
</file>