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shboard" sheetId="1" state="visible" r:id="rId1"/>
    <sheet xmlns:r="http://schemas.openxmlformats.org/officeDocument/2006/relationships" name="Anagrafica Clienti" sheetId="2" state="visible" r:id="rId2"/>
    <sheet xmlns:r="http://schemas.openxmlformats.org/officeDocument/2006/relationships" name="Opportunità" sheetId="3" state="visible" r:id="rId3"/>
    <sheet xmlns:r="http://schemas.openxmlformats.org/officeDocument/2006/relationships" name="Attività" sheetId="4" state="visible" r:id="rId4"/>
    <sheet xmlns:r="http://schemas.openxmlformats.org/officeDocument/2006/relationships" name="Istruzioni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5">
    <numFmt numFmtId="164" formatCode="yyyy-mm-dd h:mm:ss"/>
    <numFmt numFmtId="165" formatCode="DD/MM/YYYY"/>
    <numFmt numFmtId="166" formatCode="#,##0.00 €"/>
    <numFmt numFmtId="167" formatCode="#,##0 €"/>
    <numFmt numFmtId="168" formatCode="0.0"/>
  </numFmts>
  <fonts count="12">
    <font>
      <name val="Calibri"/>
      <family val="2"/>
      <color theme="1"/>
      <sz val="11"/>
      <scheme val="minor"/>
    </font>
    <font>
      <b val="1"/>
      <color rgb="00FFFFFF"/>
      <sz val="11"/>
    </font>
    <font>
      <b val="1"/>
    </font>
    <font>
      <b val="1"/>
      <color rgb="001E3A8A"/>
      <sz val="18"/>
    </font>
    <font>
      <b val="1"/>
      <sz val="12"/>
    </font>
    <font>
      <b val="1"/>
      <sz val="14"/>
    </font>
    <font>
      <b val="1"/>
      <color rgb="00008000"/>
    </font>
    <font>
      <b val="1"/>
      <color rgb="00FF8C00"/>
    </font>
    <font>
      <b val="1"/>
      <color rgb="00008000"/>
      <sz val="12"/>
    </font>
    <font>
      <b val="1"/>
      <color rgb="000000FF"/>
    </font>
    <font>
      <b val="1"/>
      <color rgb="00FF0000"/>
    </font>
    <font>
      <b val="1"/>
      <color rgb="001E3A8A"/>
      <sz val="16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 style="thin"/>
      <top style="thin"/>
      <bottom style="thin"/>
      <diagonal/>
    </border>
    <border>
      <left/>
      <right/>
      <top style="thin"/>
      <bottom style="thin"/>
      <diagonal/>
    </border>
  </borders>
  <cellStyleXfs count="1">
    <xf numFmtId="0" fontId="0" fillId="0" borderId="0"/>
  </cellStyleXfs>
  <cellXfs count="31">
    <xf numFmtId="0" fontId="0" fillId="0" borderId="0" pivotButton="0" quotePrefix="0" xfId="0"/>
    <xf numFmtId="0" fontId="3" fillId="0" borderId="0" pivotButton="0" quotePrefix="0" xfId="0"/>
    <xf numFmtId="0" fontId="1" fillId="2" borderId="0" pivotButton="0" quotePrefix="0" xfId="0"/>
    <xf numFmtId="0" fontId="0" fillId="0" borderId="1" pivotButton="0" quotePrefix="0" xfId="0"/>
    <xf numFmtId="0" fontId="5" fillId="0" borderId="1" applyAlignment="1" pivotButton="0" quotePrefix="0" xfId="0">
      <alignment horizontal="center" vertical="center"/>
    </xf>
    <xf numFmtId="0" fontId="6" fillId="0" borderId="1" applyAlignment="1" pivotButton="0" quotePrefix="0" xfId="0">
      <alignment horizontal="center" vertical="center"/>
    </xf>
    <xf numFmtId="167" fontId="8" fillId="0" borderId="1" applyAlignment="1" pivotButton="0" quotePrefix="0" xfId="0">
      <alignment horizontal="center" vertical="center"/>
    </xf>
    <xf numFmtId="0" fontId="7" fillId="0" borderId="1" applyAlignment="1" pivotButton="0" quotePrefix="0" xfId="0">
      <alignment horizontal="center" vertical="center"/>
    </xf>
    <xf numFmtId="167" fontId="9" fillId="0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center" vertical="center"/>
    </xf>
    <xf numFmtId="0" fontId="10" fillId="0" borderId="1" applyAlignment="1" pivotButton="0" quotePrefix="0" xfId="0">
      <alignment horizontal="center" vertical="center"/>
    </xf>
    <xf numFmtId="167" fontId="0" fillId="0" borderId="1" applyAlignment="1" pivotButton="0" quotePrefix="0" xfId="0">
      <alignment horizontal="center" vertical="center"/>
    </xf>
    <xf numFmtId="9" fontId="0" fillId="0" borderId="1" applyAlignment="1" pivotButton="0" quotePrefix="0" xfId="0">
      <alignment horizontal="center" vertical="center"/>
    </xf>
    <xf numFmtId="168" fontId="0" fillId="0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center"/>
    </xf>
    <xf numFmtId="0" fontId="0" fillId="0" borderId="1" applyAlignment="1" pivotButton="0" quotePrefix="0" xfId="0">
      <alignment horizontal="left" vertical="center"/>
    </xf>
    <xf numFmtId="165" fontId="0" fillId="0" borderId="1" applyAlignment="1" pivotButton="0" quotePrefix="0" xfId="0">
      <alignment horizontal="left" vertical="center"/>
    </xf>
    <xf numFmtId="166" fontId="0" fillId="3" borderId="1" applyAlignment="1" pivotButton="0" quotePrefix="0" xfId="0">
      <alignment horizontal="left" vertical="center"/>
    </xf>
    <xf numFmtId="9" fontId="0" fillId="3" borderId="1" applyAlignment="1" pivotButton="0" quotePrefix="0" xfId="0">
      <alignment horizontal="center" vertical="center"/>
    </xf>
    <xf numFmtId="0" fontId="2" fillId="4" borderId="1" pivotButton="0" quotePrefix="0" xfId="0"/>
    <xf numFmtId="166" fontId="2" fillId="4" borderId="1" pivotButton="0" quotePrefix="0" xfId="0"/>
    <xf numFmtId="0" fontId="0" fillId="3" borderId="1" applyAlignment="1" pivotButton="0" quotePrefix="0" xfId="0">
      <alignment horizontal="center" vertical="center"/>
    </xf>
    <xf numFmtId="0" fontId="11" fillId="0" borderId="0" pivotButton="0" quotePrefix="0" xfId="0"/>
    <xf numFmtId="0" fontId="2" fillId="0" borderId="1" pivotButton="0" quotePrefix="0" xfId="0"/>
    <xf numFmtId="0" fontId="0" fillId="0" borderId="4" pivotButton="0" quotePrefix="0" xfId="0"/>
    <xf numFmtId="0" fontId="0" fillId="3" borderId="1" pivotButton="0" quotePrefix="0" xfId="0"/>
    <xf numFmtId="0" fontId="0" fillId="4" borderId="1" pivotButton="0" quotePrefix="0" xfId="0"/>
    <xf numFmtId="0" fontId="0" fillId="2" borderId="1" pivotButton="0" quotePrefix="0" xfId="0"/>
    <xf numFmtId="0" fontId="2" fillId="0" borderId="0" applyAlignment="1" pivotButton="0" quotePrefix="0" xfId="0">
      <alignment horizontal="center" vertical="center"/>
    </xf>
    <xf numFmtId="0" fontId="0" fillId="0" borderId="5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22" customWidth="1" min="1" max="1"/>
    <col width="18" customWidth="1" min="2" max="2"/>
    <col width="3" customWidth="1" min="3" max="3"/>
    <col width="22" customWidth="1" min="4" max="4"/>
    <col width="18" customWidth="1" min="5" max="5"/>
  </cols>
  <sheetData>
    <row r="1">
      <c r="A1" s="1" t="inlineStr">
        <is>
          <t>DASHBOARD CRM</t>
        </is>
      </c>
    </row>
    <row r="3">
      <c r="A3" s="2" t="inlineStr">
        <is>
          <t>RIEPILOGO CLIENTI</t>
        </is>
      </c>
      <c r="D3" s="2" t="inlineStr">
        <is>
          <t>PIPELINE VENDITE</t>
        </is>
      </c>
    </row>
    <row r="4">
      <c r="A4" s="3" t="inlineStr">
        <is>
          <t>Totale Clienti:</t>
        </is>
      </c>
      <c r="B4" s="4">
        <f>COUNTA('Anagrafica Clienti'!B2:B1000)</f>
        <v/>
      </c>
      <c r="D4" s="3" t="inlineStr">
        <is>
          <t>Opportunità Totali:</t>
        </is>
      </c>
      <c r="E4" s="4">
        <f>COUNTA(Opportunità!B2:B1000)</f>
        <v/>
      </c>
    </row>
    <row r="5">
      <c r="A5" s="3" t="inlineStr">
        <is>
          <t>Clienti Attivi:</t>
        </is>
      </c>
      <c r="B5" s="5">
        <f>COUNTIF('Anagrafica Clienti'!K:K,"Attivo")</f>
        <v/>
      </c>
      <c r="D5" s="3" t="inlineStr">
        <is>
          <t>Valore Pipeline:</t>
        </is>
      </c>
      <c r="E5" s="6">
        <f>SUM(Opportunità!D:D)</f>
        <v/>
      </c>
    </row>
    <row r="6">
      <c r="A6" s="3" t="inlineStr">
        <is>
          <t>Prospect:</t>
        </is>
      </c>
      <c r="B6" s="7">
        <f>COUNTIF('Anagrafica Clienti'!K:K,"Prospect")</f>
        <v/>
      </c>
      <c r="D6" s="3" t="inlineStr">
        <is>
          <t>Valore Ponderato:</t>
        </is>
      </c>
      <c r="E6" s="8">
        <f>SUMPRODUCT(Opportunità!D2:D100,Opportunità!E2:E100)</f>
        <v/>
      </c>
    </row>
    <row r="7">
      <c r="A7" s="3" t="inlineStr">
        <is>
          <t>Aziende:</t>
        </is>
      </c>
      <c r="B7" s="9">
        <f>COUNTIF('Anagrafica Clienti'!C:C,"Azienda")</f>
        <v/>
      </c>
      <c r="D7" s="3" t="inlineStr">
        <is>
          <t>In Negoziazione:</t>
        </is>
      </c>
      <c r="E7" s="9">
        <f>COUNTIF(Opportunità!F:F,"Negoziazione")</f>
        <v/>
      </c>
    </row>
    <row r="8">
      <c r="A8" s="3" t="inlineStr">
        <is>
          <t>Privati:</t>
        </is>
      </c>
      <c r="B8" s="9">
        <f>COUNTIF('Anagrafica Clienti'!C:C,"Privato")</f>
        <v/>
      </c>
      <c r="D8" s="3" t="inlineStr">
        <is>
          <t>In Chiusura:</t>
        </is>
      </c>
      <c r="E8" s="9">
        <f>COUNTIF(Opportunità!F:F,"Chiusura")</f>
        <v/>
      </c>
    </row>
    <row r="10">
      <c r="A10" s="2" t="inlineStr">
        <is>
          <t>ATTIVITÀ</t>
        </is>
      </c>
      <c r="D10" s="2" t="inlineStr">
        <is>
          <t>PERFORMANCE</t>
        </is>
      </c>
    </row>
    <row r="11">
      <c r="A11" s="3" t="inlineStr">
        <is>
          <t>Da Fare:</t>
        </is>
      </c>
      <c r="B11" s="10">
        <f>COUNTIF(Attività!G:G,"Da fare")</f>
        <v/>
      </c>
      <c r="D11" s="3" t="inlineStr">
        <is>
          <t>Valore Medio Opp.:</t>
        </is>
      </c>
      <c r="E11" s="11">
        <f>AVERAGE(Opportunità!D:D)</f>
        <v/>
      </c>
    </row>
    <row r="12">
      <c r="A12" s="3" t="inlineStr">
        <is>
          <t>Pianificate:</t>
        </is>
      </c>
      <c r="B12" s="7">
        <f>COUNTIF(Attività!G:G,"Pianificata")</f>
        <v/>
      </c>
      <c r="D12" s="3" t="inlineStr">
        <is>
          <t>Prob. Media:</t>
        </is>
      </c>
      <c r="E12" s="12">
        <f>AVERAGE(Opportunità!E:E)</f>
        <v/>
      </c>
    </row>
    <row r="13">
      <c r="A13" s="3" t="inlineStr">
        <is>
          <t>Completate:</t>
        </is>
      </c>
      <c r="B13" s="5">
        <f>COUNTIF(Attività!G:G,"Completata")</f>
        <v/>
      </c>
      <c r="D13" s="3" t="inlineStr">
        <is>
          <t>Attività per Cliente:</t>
        </is>
      </c>
      <c r="E13" s="13">
        <f>COUNTA(Attività!A2:A1000)/COUNTA('Anagrafica Clienti'!A2:A1000)</f>
        <v/>
      </c>
    </row>
  </sheetData>
  <mergeCells count="5">
    <mergeCell ref="A1:D1"/>
    <mergeCell ref="A3:B3"/>
    <mergeCell ref="D3:E3"/>
    <mergeCell ref="A10:B10"/>
    <mergeCell ref="D10:E10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25" customWidth="1" min="2" max="2"/>
    <col width="12" customWidth="1" min="3" max="3"/>
    <col width="15" customWidth="1" min="4" max="4"/>
    <col width="28" customWidth="1" min="5" max="5"/>
    <col width="15" customWidth="1" min="6" max="6"/>
    <col width="15" customWidth="1" min="7" max="7"/>
    <col width="25" customWidth="1" min="8" max="8"/>
    <col width="17" customWidth="1" min="9" max="9"/>
    <col width="18" customWidth="1" min="10" max="10"/>
    <col width="12" customWidth="1" min="11" max="11"/>
    <col width="30" customWidth="1" min="12" max="12"/>
  </cols>
  <sheetData>
    <row r="1">
      <c r="A1" s="14" t="inlineStr">
        <is>
          <t>ID</t>
        </is>
      </c>
      <c r="B1" s="14" t="inlineStr">
        <is>
          <t>Nome Cliente</t>
        </is>
      </c>
      <c r="C1" s="14" t="inlineStr">
        <is>
          <t>Tipo</t>
        </is>
      </c>
      <c r="D1" s="14" t="inlineStr">
        <is>
          <t>Settore</t>
        </is>
      </c>
      <c r="E1" s="14" t="inlineStr">
        <is>
          <t>Email</t>
        </is>
      </c>
      <c r="F1" s="14" t="inlineStr">
        <is>
          <t>Telefono</t>
        </is>
      </c>
      <c r="G1" s="14" t="inlineStr">
        <is>
          <t>Città</t>
        </is>
      </c>
      <c r="H1" s="14" t="inlineStr">
        <is>
          <t>Indirizzo</t>
        </is>
      </c>
      <c r="I1" s="14" t="inlineStr">
        <is>
          <t>P.IVA</t>
        </is>
      </c>
      <c r="J1" s="14" t="inlineStr">
        <is>
          <t>Data Inserimento</t>
        </is>
      </c>
      <c r="K1" s="14" t="inlineStr">
        <is>
          <t>Stato</t>
        </is>
      </c>
      <c r="L1" s="14" t="inlineStr">
        <is>
          <t>Note</t>
        </is>
      </c>
    </row>
    <row r="2">
      <c r="A2" s="9" t="n">
        <v>1</v>
      </c>
      <c r="B2" s="15" t="inlineStr">
        <is>
          <t>Costruzioni Rossi SRL</t>
        </is>
      </c>
      <c r="C2" s="9" t="inlineStr">
        <is>
          <t>Azienda</t>
        </is>
      </c>
      <c r="D2" s="16" t="inlineStr">
        <is>
          <t>Edilizia</t>
        </is>
      </c>
      <c r="E2" s="15" t="inlineStr">
        <is>
          <t>info@costruzionirossi.it</t>
        </is>
      </c>
      <c r="F2" s="15" t="inlineStr">
        <is>
          <t>02-12345678</t>
        </is>
      </c>
      <c r="G2" s="16" t="inlineStr">
        <is>
          <t>Milano</t>
        </is>
      </c>
      <c r="H2" s="15" t="inlineStr">
        <is>
          <t>Via Roma 15</t>
        </is>
      </c>
      <c r="I2" s="16" t="inlineStr">
        <is>
          <t>IT12345678901</t>
        </is>
      </c>
      <c r="J2" s="17" t="n">
        <v>45306</v>
      </c>
      <c r="K2" s="9" t="inlineStr">
        <is>
          <t>Attivo</t>
        </is>
      </c>
      <c r="L2" s="15" t="inlineStr">
        <is>
          <t>Cliente storico</t>
        </is>
      </c>
    </row>
    <row r="3">
      <c r="A3" s="9" t="n">
        <v>2</v>
      </c>
      <c r="B3" s="15" t="inlineStr">
        <is>
          <t>Marco Bianchi</t>
        </is>
      </c>
      <c r="C3" s="9" t="inlineStr">
        <is>
          <t>Privato</t>
        </is>
      </c>
      <c r="D3" s="16" t="inlineStr">
        <is>
          <t>Servizi</t>
        </is>
      </c>
      <c r="E3" s="15" t="inlineStr">
        <is>
          <t>m.bianchi@email.it</t>
        </is>
      </c>
      <c r="F3" s="15" t="inlineStr">
        <is>
          <t>333-1234567</t>
        </is>
      </c>
      <c r="G3" s="16" t="inlineStr">
        <is>
          <t>Roma</t>
        </is>
      </c>
      <c r="H3" s="15" t="inlineStr">
        <is>
          <t>Via Veneto 23</t>
        </is>
      </c>
      <c r="I3" s="16" t="inlineStr"/>
      <c r="J3" s="17" t="n">
        <v>45325</v>
      </c>
      <c r="K3" s="9" t="inlineStr">
        <is>
          <t>Attivo</t>
        </is>
      </c>
      <c r="L3" s="15" t="inlineStr">
        <is>
          <t>Interessato a consulenza</t>
        </is>
      </c>
    </row>
    <row r="4">
      <c r="A4" s="9" t="n">
        <v>3</v>
      </c>
      <c r="B4" s="15" t="inlineStr">
        <is>
          <t>TechSolutions SPA</t>
        </is>
      </c>
      <c r="C4" s="9" t="inlineStr">
        <is>
          <t>Azienda</t>
        </is>
      </c>
      <c r="D4" s="16" t="inlineStr">
        <is>
          <t>Informatica</t>
        </is>
      </c>
      <c r="E4" s="15" t="inlineStr">
        <is>
          <t>commerciale@techsol.it</t>
        </is>
      </c>
      <c r="F4" s="15" t="inlineStr">
        <is>
          <t>06-87654321</t>
        </is>
      </c>
      <c r="G4" s="16" t="inlineStr">
        <is>
          <t>Roma</t>
        </is>
      </c>
      <c r="H4" s="15" t="inlineStr">
        <is>
          <t>Viale Europa 88</t>
        </is>
      </c>
      <c r="I4" s="16" t="inlineStr">
        <is>
          <t>IT98765432109</t>
        </is>
      </c>
      <c r="J4" s="17" t="n">
        <v>45311</v>
      </c>
      <c r="K4" s="9" t="inlineStr">
        <is>
          <t>Attivo</t>
        </is>
      </c>
      <c r="L4" s="15" t="inlineStr">
        <is>
          <t>Potenziale grande cliente</t>
        </is>
      </c>
    </row>
    <row r="5">
      <c r="A5" s="9" t="n">
        <v>4</v>
      </c>
      <c r="B5" s="15" t="inlineStr">
        <is>
          <t>Giulia Ferrari</t>
        </is>
      </c>
      <c r="C5" s="9" t="inlineStr">
        <is>
          <t>Privato</t>
        </is>
      </c>
      <c r="D5" s="16" t="inlineStr">
        <is>
          <t>Retail</t>
        </is>
      </c>
      <c r="E5" s="15" t="inlineStr">
        <is>
          <t>g.ferrari@gmail.com</t>
        </is>
      </c>
      <c r="F5" s="15" t="inlineStr">
        <is>
          <t>340-9876543</t>
        </is>
      </c>
      <c r="G5" s="16" t="inlineStr">
        <is>
          <t>Napoli</t>
        </is>
      </c>
      <c r="H5" s="15" t="inlineStr">
        <is>
          <t>Corso Umberto 45</t>
        </is>
      </c>
      <c r="I5" s="16" t="inlineStr"/>
      <c r="J5" s="17" t="n">
        <v>45332</v>
      </c>
      <c r="K5" s="9" t="inlineStr">
        <is>
          <t>Prospect</t>
        </is>
      </c>
      <c r="L5" s="15" t="inlineStr">
        <is>
          <t>Da ricontattare</t>
        </is>
      </c>
    </row>
    <row r="6">
      <c r="A6" s="9" t="n">
        <v>5</v>
      </c>
      <c r="B6" s="15" t="inlineStr">
        <is>
          <t>Alimentari Verdi &amp; C.</t>
        </is>
      </c>
      <c r="C6" s="9" t="inlineStr">
        <is>
          <t>Azienda</t>
        </is>
      </c>
      <c r="D6" s="16" t="inlineStr">
        <is>
          <t>Alimentare</t>
        </is>
      </c>
      <c r="E6" s="15" t="inlineStr">
        <is>
          <t>verdi@pec.it</t>
        </is>
      </c>
      <c r="F6" s="15" t="inlineStr">
        <is>
          <t>011-5556677</t>
        </is>
      </c>
      <c r="G6" s="16" t="inlineStr">
        <is>
          <t>Torino</t>
        </is>
      </c>
      <c r="H6" s="15" t="inlineStr">
        <is>
          <t>Via Po 12</t>
        </is>
      </c>
      <c r="I6" s="16" t="inlineStr">
        <is>
          <t>IT11223344556</t>
        </is>
      </c>
      <c r="J6" s="17" t="n">
        <v>45299</v>
      </c>
      <c r="K6" s="9" t="inlineStr">
        <is>
          <t>Attivo</t>
        </is>
      </c>
      <c r="L6" s="15" t="inlineStr"/>
    </row>
    <row r="7">
      <c r="A7" s="9" t="n">
        <v>6</v>
      </c>
      <c r="B7" s="15" t="inlineStr">
        <is>
          <t>Luca Moretti</t>
        </is>
      </c>
      <c r="C7" s="9" t="inlineStr">
        <is>
          <t>Privato</t>
        </is>
      </c>
      <c r="D7" s="16" t="inlineStr">
        <is>
          <t>Servizi</t>
        </is>
      </c>
      <c r="E7" s="15" t="inlineStr">
        <is>
          <t>lmoretti@outlook.it</t>
        </is>
      </c>
      <c r="F7" s="15" t="inlineStr">
        <is>
          <t>347-2223344</t>
        </is>
      </c>
      <c r="G7" s="16" t="inlineStr">
        <is>
          <t>Firenze</t>
        </is>
      </c>
      <c r="H7" s="15" t="inlineStr">
        <is>
          <t>Piazza Duomo 7</t>
        </is>
      </c>
      <c r="I7" s="16" t="inlineStr"/>
      <c r="J7" s="17" t="n">
        <v>45340</v>
      </c>
      <c r="K7" s="9" t="inlineStr">
        <is>
          <t>Prospect</t>
        </is>
      </c>
      <c r="L7" s="15" t="inlineStr">
        <is>
          <t>Inviata proposta</t>
        </is>
      </c>
    </row>
    <row r="8">
      <c r="A8" s="9" t="n">
        <v>7</v>
      </c>
      <c r="B8" s="15" t="inlineStr">
        <is>
          <t>Consulenza Strategica SRL</t>
        </is>
      </c>
      <c r="C8" s="9" t="inlineStr">
        <is>
          <t>Azienda</t>
        </is>
      </c>
      <c r="D8" s="16" t="inlineStr">
        <is>
          <t>Consulenza</t>
        </is>
      </c>
      <c r="E8" s="15" t="inlineStr">
        <is>
          <t>info@consulenzastrategica.it</t>
        </is>
      </c>
      <c r="F8" s="15" t="inlineStr">
        <is>
          <t>02-99887766</t>
        </is>
      </c>
      <c r="G8" s="16" t="inlineStr">
        <is>
          <t>Milano</t>
        </is>
      </c>
      <c r="H8" s="15" t="inlineStr">
        <is>
          <t>Via Montenapoleone 33</t>
        </is>
      </c>
      <c r="I8" s="16" t="inlineStr">
        <is>
          <t>IT55667788990</t>
        </is>
      </c>
      <c r="J8" s="17" t="n">
        <v>45316</v>
      </c>
      <c r="K8" s="9" t="inlineStr">
        <is>
          <t>Attivo</t>
        </is>
      </c>
      <c r="L8" s="15" t="inlineStr">
        <is>
          <t>Partnership in corso</t>
        </is>
      </c>
    </row>
    <row r="9">
      <c r="A9" s="9" t="n">
        <v>8</v>
      </c>
      <c r="B9" s="15" t="inlineStr">
        <is>
          <t>Anna Colombo</t>
        </is>
      </c>
      <c r="C9" s="9" t="inlineStr">
        <is>
          <t>Privato</t>
        </is>
      </c>
      <c r="D9" s="16" t="inlineStr">
        <is>
          <t>E-commerce</t>
        </is>
      </c>
      <c r="E9" s="15" t="inlineStr">
        <is>
          <t>a.colombo@email.it</t>
        </is>
      </c>
      <c r="F9" s="15" t="inlineStr">
        <is>
          <t>335-7778899</t>
        </is>
      </c>
      <c r="G9" s="16" t="inlineStr">
        <is>
          <t>Bologna</t>
        </is>
      </c>
      <c r="H9" s="15" t="inlineStr">
        <is>
          <t>Via Indipendenza 50</t>
        </is>
      </c>
      <c r="I9" s="16" t="inlineStr"/>
      <c r="J9" s="17" t="n">
        <v>45334</v>
      </c>
      <c r="K9" s="9" t="inlineStr">
        <is>
          <t>Inattivo</t>
        </is>
      </c>
      <c r="L9" s="15" t="inlineStr">
        <is>
          <t>Non interessato al momento</t>
        </is>
      </c>
    </row>
    <row r="10">
      <c r="A10" s="9" t="n">
        <v>9</v>
      </c>
      <c r="B10" s="15" t="inlineStr">
        <is>
          <t>Trasporti Veloci SNC</t>
        </is>
      </c>
      <c r="C10" s="9" t="inlineStr">
        <is>
          <t>Azienda</t>
        </is>
      </c>
      <c r="D10" s="16" t="inlineStr">
        <is>
          <t>Logistica</t>
        </is>
      </c>
      <c r="E10" s="15" t="inlineStr">
        <is>
          <t>veloci@trasporti.it</t>
        </is>
      </c>
      <c r="F10" s="15" t="inlineStr">
        <is>
          <t>049-1122334</t>
        </is>
      </c>
      <c r="G10" s="16" t="inlineStr">
        <is>
          <t>Padova</t>
        </is>
      </c>
      <c r="H10" s="15" t="inlineStr">
        <is>
          <t>Via Venezia 19</t>
        </is>
      </c>
      <c r="I10" s="16" t="inlineStr">
        <is>
          <t>IT22334455667</t>
        </is>
      </c>
      <c r="J10" s="17" t="n">
        <v>45327</v>
      </c>
      <c r="K10" s="9" t="inlineStr">
        <is>
          <t>Attivo</t>
        </is>
      </c>
      <c r="L10" s="15" t="inlineStr"/>
    </row>
    <row r="11">
      <c r="A11" s="9" t="n">
        <v>10</v>
      </c>
      <c r="B11" s="15" t="inlineStr">
        <is>
          <t>Roberto Ricci</t>
        </is>
      </c>
      <c r="C11" s="9" t="inlineStr">
        <is>
          <t>Privato</t>
        </is>
      </c>
      <c r="D11" s="16" t="inlineStr">
        <is>
          <t>Servizi</t>
        </is>
      </c>
      <c r="E11" s="15" t="inlineStr">
        <is>
          <t>r.ricci@libero.it</t>
        </is>
      </c>
      <c r="F11" s="15" t="inlineStr">
        <is>
          <t>338-4445566</t>
        </is>
      </c>
      <c r="G11" s="16" t="inlineStr">
        <is>
          <t>Genova</t>
        </is>
      </c>
      <c r="H11" s="15" t="inlineStr">
        <is>
          <t>Via Garibaldi 28</t>
        </is>
      </c>
      <c r="I11" s="16" t="inlineStr"/>
      <c r="J11" s="17" t="n">
        <v>45342</v>
      </c>
      <c r="K11" s="9" t="inlineStr">
        <is>
          <t>Prospect</t>
        </is>
      </c>
      <c r="L11" s="15" t="inlineStr">
        <is>
          <t>Primo contatto effettuato</t>
        </is>
      </c>
    </row>
  </sheetData>
  <dataValidations count="2">
    <dataValidation sqref="C2:C1000" showErrorMessage="1" showInputMessage="1" allowBlank="0" type="list">
      <formula1>"Azienda,Privato"</formula1>
    </dataValidation>
    <dataValidation sqref="K2:K1000" showErrorMessage="1" showInputMessage="1" allowBlank="0" type="list">
      <formula1>"Attivo,Prospect,Inattivo"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5" customWidth="1" min="2" max="2"/>
    <col width="28" customWidth="1" min="3" max="3"/>
    <col width="14" customWidth="1" min="4" max="4"/>
    <col width="13" customWidth="1" min="5" max="5"/>
    <col width="15" customWidth="1" min="6" max="6"/>
    <col width="18" customWidth="1" min="7" max="7"/>
    <col width="22" customWidth="1" min="8" max="8"/>
    <col width="18" customWidth="1" min="9" max="9"/>
    <col width="30" customWidth="1" min="10" max="10"/>
  </cols>
  <sheetData>
    <row r="1">
      <c r="A1" s="14" t="inlineStr">
        <is>
          <t>ID Opp</t>
        </is>
      </c>
      <c r="B1" s="14" t="inlineStr">
        <is>
          <t>Cliente</t>
        </is>
      </c>
      <c r="C1" s="14" t="inlineStr">
        <is>
          <t>Titolo Opportunità</t>
        </is>
      </c>
      <c r="D1" s="14" t="inlineStr">
        <is>
          <t>Valore (€)</t>
        </is>
      </c>
      <c r="E1" s="14" t="inlineStr">
        <is>
          <t>Probabilità %</t>
        </is>
      </c>
      <c r="F1" s="14" t="inlineStr">
        <is>
          <t>Fase</t>
        </is>
      </c>
      <c r="G1" s="14" t="inlineStr">
        <is>
          <t>Data Apertura</t>
        </is>
      </c>
      <c r="H1" s="14" t="inlineStr">
        <is>
          <t>Data Chiusura Prevista</t>
        </is>
      </c>
      <c r="I1" s="14" t="inlineStr">
        <is>
          <t>Responsabile</t>
        </is>
      </c>
      <c r="J1" s="14" t="inlineStr">
        <is>
          <t>Note</t>
        </is>
      </c>
    </row>
    <row r="2">
      <c r="A2" s="9" t="n">
        <v>1</v>
      </c>
      <c r="B2" s="16" t="inlineStr">
        <is>
          <t>Costruzioni Rossi SRL</t>
        </is>
      </c>
      <c r="C2" s="15" t="inlineStr">
        <is>
          <t>Fornitura materiali Q1</t>
        </is>
      </c>
      <c r="D2" s="18" t="n">
        <v>45000</v>
      </c>
      <c r="E2" s="19" t="n">
        <v>0.8</v>
      </c>
      <c r="F2" s="9" t="inlineStr">
        <is>
          <t>Negoziazione</t>
        </is>
      </c>
      <c r="G2" s="17" t="n">
        <v>45306</v>
      </c>
      <c r="H2" s="17" t="n">
        <v>45382</v>
      </c>
      <c r="I2" s="15" t="inlineStr">
        <is>
          <t>Mario Verdi</t>
        </is>
      </c>
      <c r="J2" s="15" t="inlineStr">
        <is>
          <t>In attesa contratto</t>
        </is>
      </c>
    </row>
    <row r="3">
      <c r="A3" s="9" t="n">
        <v>2</v>
      </c>
      <c r="B3" s="16" t="inlineStr">
        <is>
          <t>TechSolutions SPA</t>
        </is>
      </c>
      <c r="C3" s="15" t="inlineStr">
        <is>
          <t>Progetto digitalizzazione</t>
        </is>
      </c>
      <c r="D3" s="18" t="n">
        <v>120000</v>
      </c>
      <c r="E3" s="19" t="n">
        <v>0.6</v>
      </c>
      <c r="F3" s="9" t="inlineStr">
        <is>
          <t>Proposta</t>
        </is>
      </c>
      <c r="G3" s="17" t="n">
        <v>45323</v>
      </c>
      <c r="H3" s="17" t="n">
        <v>45412</v>
      </c>
      <c r="I3" s="15" t="inlineStr">
        <is>
          <t>Laura Neri</t>
        </is>
      </c>
      <c r="J3" s="15" t="inlineStr">
        <is>
          <t>Presentazione il 25/03</t>
        </is>
      </c>
    </row>
    <row r="4">
      <c r="A4" s="9" t="n">
        <v>3</v>
      </c>
      <c r="B4" s="16" t="inlineStr">
        <is>
          <t>Giulia Ferrari</t>
        </is>
      </c>
      <c r="C4" s="15" t="inlineStr">
        <is>
          <t>Consulenza marketing</t>
        </is>
      </c>
      <c r="D4" s="18" t="n">
        <v>8500</v>
      </c>
      <c r="E4" s="19" t="n">
        <v>0.4</v>
      </c>
      <c r="F4" s="9" t="inlineStr">
        <is>
          <t>Qualificazione</t>
        </is>
      </c>
      <c r="G4" s="17" t="n">
        <v>45332</v>
      </c>
      <c r="H4" s="17" t="n">
        <v>45366</v>
      </c>
      <c r="I4" s="15" t="inlineStr">
        <is>
          <t>Mario Verdi</t>
        </is>
      </c>
      <c r="J4" s="15" t="inlineStr">
        <is>
          <t>Da ricontattare</t>
        </is>
      </c>
    </row>
    <row r="5">
      <c r="A5" s="9" t="n">
        <v>4</v>
      </c>
      <c r="B5" s="16" t="inlineStr">
        <is>
          <t>Alimentari Verdi &amp; C.</t>
        </is>
      </c>
      <c r="C5" s="15" t="inlineStr">
        <is>
          <t>Servizio annuale</t>
        </is>
      </c>
      <c r="D5" s="18" t="n">
        <v>25000</v>
      </c>
      <c r="E5" s="19" t="n">
        <v>0.9</v>
      </c>
      <c r="F5" s="9" t="inlineStr">
        <is>
          <t>Chiusura</t>
        </is>
      </c>
      <c r="G5" s="17" t="n">
        <v>45299</v>
      </c>
      <c r="H5" s="17" t="n">
        <v>45350</v>
      </c>
      <c r="I5" s="15" t="inlineStr">
        <is>
          <t>Laura Neri</t>
        </is>
      </c>
      <c r="J5" s="15" t="inlineStr">
        <is>
          <t>Firma prevista questa settimana</t>
        </is>
      </c>
    </row>
    <row r="6">
      <c r="A6" s="9" t="n">
        <v>5</v>
      </c>
      <c r="B6" s="16" t="inlineStr">
        <is>
          <t>Luca Moretti</t>
        </is>
      </c>
      <c r="C6" s="15" t="inlineStr">
        <is>
          <t>Formazione personale</t>
        </is>
      </c>
      <c r="D6" s="18" t="n">
        <v>5000</v>
      </c>
      <c r="E6" s="19" t="n">
        <v>0.5</v>
      </c>
      <c r="F6" s="9" t="inlineStr">
        <is>
          <t>Proposta</t>
        </is>
      </c>
      <c r="G6" s="17" t="n">
        <v>45340</v>
      </c>
      <c r="H6" s="17" t="n">
        <v>45397</v>
      </c>
      <c r="I6" s="15" t="inlineStr">
        <is>
          <t>Mario Verdi</t>
        </is>
      </c>
      <c r="J6" s="15" t="inlineStr">
        <is>
          <t>Proposta inviata</t>
        </is>
      </c>
    </row>
    <row r="7">
      <c r="A7" s="9" t="n">
        <v>6</v>
      </c>
      <c r="B7" s="16" t="inlineStr">
        <is>
          <t>Consulenza Strategica SRL</t>
        </is>
      </c>
      <c r="C7" s="15" t="inlineStr">
        <is>
          <t>Partnership annuale</t>
        </is>
      </c>
      <c r="D7" s="18" t="n">
        <v>95000</v>
      </c>
      <c r="E7" s="19" t="n">
        <v>0.7</v>
      </c>
      <c r="F7" s="9" t="inlineStr">
        <is>
          <t>Negoziazione</t>
        </is>
      </c>
      <c r="G7" s="17" t="n">
        <v>45316</v>
      </c>
      <c r="H7" s="17" t="n">
        <v>45371</v>
      </c>
      <c r="I7" s="15" t="inlineStr">
        <is>
          <t>Laura Neri</t>
        </is>
      </c>
      <c r="J7" s="15" t="inlineStr">
        <is>
          <t>Condizioni da definire</t>
        </is>
      </c>
    </row>
    <row r="8">
      <c r="A8" s="9" t="n">
        <v>7</v>
      </c>
      <c r="B8" s="16" t="inlineStr">
        <is>
          <t>Trasporti Veloci SNC</t>
        </is>
      </c>
      <c r="C8" s="15" t="inlineStr">
        <is>
          <t>Software gestionale</t>
        </is>
      </c>
      <c r="D8" s="18" t="n">
        <v>32000</v>
      </c>
      <c r="E8" s="19" t="n">
        <v>0.65</v>
      </c>
      <c r="F8" s="9" t="inlineStr">
        <is>
          <t>Proposta</t>
        </is>
      </c>
      <c r="G8" s="17" t="n">
        <v>45327</v>
      </c>
      <c r="H8" s="17" t="n">
        <v>45392</v>
      </c>
      <c r="I8" s="15" t="inlineStr">
        <is>
          <t>Mario Verdi</t>
        </is>
      </c>
      <c r="J8" s="15" t="inlineStr">
        <is>
          <t>Demo effettuata</t>
        </is>
      </c>
    </row>
    <row r="9">
      <c r="A9" s="9" t="n">
        <v>8</v>
      </c>
      <c r="B9" s="16" t="inlineStr">
        <is>
          <t>Roberto Ricci</t>
        </is>
      </c>
      <c r="C9" s="15" t="inlineStr">
        <is>
          <t>Consulenza fiscale</t>
        </is>
      </c>
      <c r="D9" s="18" t="n">
        <v>3500</v>
      </c>
      <c r="E9" s="19" t="n">
        <v>0.3</v>
      </c>
      <c r="F9" s="9" t="inlineStr">
        <is>
          <t>Qualificazione</t>
        </is>
      </c>
      <c r="G9" s="17" t="n">
        <v>45342</v>
      </c>
      <c r="H9" s="17" t="n">
        <v>45381</v>
      </c>
      <c r="I9" s="15" t="inlineStr">
        <is>
          <t>Laura Neri</t>
        </is>
      </c>
      <c r="J9" s="15" t="inlineStr">
        <is>
          <t>Primo contatto</t>
        </is>
      </c>
    </row>
    <row r="10">
      <c r="C10" s="20" t="inlineStr">
        <is>
          <t>TOTALE PIPELINE:</t>
        </is>
      </c>
      <c r="D10" s="21">
        <f>SUM(D2:D9)</f>
        <v/>
      </c>
    </row>
    <row r="11">
      <c r="C11" s="20" t="inlineStr">
        <is>
          <t>VALORE PONDERATO:</t>
        </is>
      </c>
      <c r="D11" s="21">
        <f>SUMPRODUCT(D2:D9,E2:E9)</f>
        <v/>
      </c>
    </row>
  </sheetData>
  <dataValidations count="1">
    <dataValidation sqref="F2:F1000" showErrorMessage="1" showInputMessage="1" allowBlank="0" type="list">
      <formula1>"Qualificazione,Proposta,Negoziazione,Chiusura,Vinta,Persa"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6" customWidth="1" min="1" max="1"/>
    <col width="12" customWidth="1" min="2" max="2"/>
    <col width="12" customWidth="1" min="3" max="3"/>
    <col width="25" customWidth="1" min="4" max="4"/>
    <col width="30" customWidth="1" min="5" max="5"/>
    <col width="18" customWidth="1" min="6" max="6"/>
    <col width="13" customWidth="1" min="7" max="7"/>
    <col width="10" customWidth="1" min="8" max="8"/>
    <col width="12" customWidth="1" min="9" max="9"/>
    <col width="30" customWidth="1" min="10" max="10"/>
  </cols>
  <sheetData>
    <row r="1">
      <c r="A1" s="14" t="inlineStr">
        <is>
          <t>ID</t>
        </is>
      </c>
      <c r="B1" s="14" t="inlineStr">
        <is>
          <t>Data</t>
        </is>
      </c>
      <c r="C1" s="14" t="inlineStr">
        <is>
          <t>Tipo</t>
        </is>
      </c>
      <c r="D1" s="14" t="inlineStr">
        <is>
          <t>Cliente</t>
        </is>
      </c>
      <c r="E1" s="14" t="inlineStr">
        <is>
          <t>Oggetto</t>
        </is>
      </c>
      <c r="F1" s="14" t="inlineStr">
        <is>
          <t>Responsabile</t>
        </is>
      </c>
      <c r="G1" s="14" t="inlineStr">
        <is>
          <t>Stato</t>
        </is>
      </c>
      <c r="H1" s="14" t="inlineStr">
        <is>
          <t>Priorità</t>
        </is>
      </c>
      <c r="I1" s="14" t="inlineStr">
        <is>
          <t>Scadenza</t>
        </is>
      </c>
      <c r="J1" s="14" t="inlineStr">
        <is>
          <t>Note</t>
        </is>
      </c>
    </row>
    <row r="2">
      <c r="A2" s="9" t="n">
        <v>1</v>
      </c>
      <c r="B2" s="17" t="n">
        <v>45356</v>
      </c>
      <c r="C2" s="22" t="inlineStr">
        <is>
          <t>Telefonata</t>
        </is>
      </c>
      <c r="D2" s="16" t="inlineStr">
        <is>
          <t>Costruzioni Rossi SRL</t>
        </is>
      </c>
      <c r="E2" s="15" t="inlineStr">
        <is>
          <t>Follow-up contratto</t>
        </is>
      </c>
      <c r="F2" s="16" t="inlineStr">
        <is>
          <t>Mario Verdi</t>
        </is>
      </c>
      <c r="G2" s="22" t="inlineStr">
        <is>
          <t>Completata</t>
        </is>
      </c>
      <c r="H2" s="22" t="inlineStr">
        <is>
          <t>Alta</t>
        </is>
      </c>
      <c r="I2" s="17" t="n">
        <v>45356</v>
      </c>
      <c r="J2" s="15" t="inlineStr">
        <is>
          <t>Confermato interesse</t>
        </is>
      </c>
    </row>
    <row r="3">
      <c r="A3" s="9" t="n">
        <v>2</v>
      </c>
      <c r="B3" s="17" t="n">
        <v>45359</v>
      </c>
      <c r="C3" s="22" t="inlineStr">
        <is>
          <t>Email</t>
        </is>
      </c>
      <c r="D3" s="16" t="inlineStr">
        <is>
          <t>TechSolutions SPA</t>
        </is>
      </c>
      <c r="E3" s="15" t="inlineStr">
        <is>
          <t>Invio preventivo aggiornato</t>
        </is>
      </c>
      <c r="F3" s="16" t="inlineStr">
        <is>
          <t>Laura Neri</t>
        </is>
      </c>
      <c r="G3" s="22" t="inlineStr">
        <is>
          <t>Completata</t>
        </is>
      </c>
      <c r="H3" s="22" t="inlineStr">
        <is>
          <t>Alta</t>
        </is>
      </c>
      <c r="I3" s="17" t="n">
        <v>45359</v>
      </c>
      <c r="J3" s="15" t="inlineStr">
        <is>
          <t>Preventivo inviato</t>
        </is>
      </c>
    </row>
    <row r="4">
      <c r="A4" s="9" t="n">
        <v>3</v>
      </c>
      <c r="B4" s="17" t="n">
        <v>45363</v>
      </c>
      <c r="C4" s="22" t="inlineStr">
        <is>
          <t>Riunione</t>
        </is>
      </c>
      <c r="D4" s="16" t="inlineStr">
        <is>
          <t>Consulenza Strategica SRL</t>
        </is>
      </c>
      <c r="E4" s="15" t="inlineStr">
        <is>
          <t>Incontro condizioni partnership</t>
        </is>
      </c>
      <c r="F4" s="16" t="inlineStr">
        <is>
          <t>Laura Neri</t>
        </is>
      </c>
      <c r="G4" s="22" t="inlineStr">
        <is>
          <t>Pianificata</t>
        </is>
      </c>
      <c r="H4" s="22" t="inlineStr">
        <is>
          <t>Alta</t>
        </is>
      </c>
      <c r="I4" s="17" t="n">
        <v>45363</v>
      </c>
      <c r="J4" s="15" t="inlineStr">
        <is>
          <t>Alle ore 10:00</t>
        </is>
      </c>
    </row>
    <row r="5">
      <c r="A5" s="9" t="n">
        <v>4</v>
      </c>
      <c r="B5" s="17" t="n">
        <v>45361</v>
      </c>
      <c r="C5" s="22" t="inlineStr">
        <is>
          <t>Telefonata</t>
        </is>
      </c>
      <c r="D5" s="16" t="inlineStr">
        <is>
          <t>Giulia Ferrari</t>
        </is>
      </c>
      <c r="E5" s="15" t="inlineStr">
        <is>
          <t>Ricontatto dopo proposta</t>
        </is>
      </c>
      <c r="F5" s="16" t="inlineStr">
        <is>
          <t>Mario Verdi</t>
        </is>
      </c>
      <c r="G5" s="22" t="inlineStr">
        <is>
          <t>Da fare</t>
        </is>
      </c>
      <c r="H5" s="22" t="inlineStr">
        <is>
          <t>Media</t>
        </is>
      </c>
      <c r="I5" s="17" t="n">
        <v>45361</v>
      </c>
      <c r="J5" s="15" t="inlineStr"/>
    </row>
    <row r="6">
      <c r="A6" s="9" t="n">
        <v>5</v>
      </c>
      <c r="B6" s="17" t="n">
        <v>45358</v>
      </c>
      <c r="C6" s="22" t="inlineStr">
        <is>
          <t>Email</t>
        </is>
      </c>
      <c r="D6" s="16" t="inlineStr">
        <is>
          <t>Alimentari Verdi &amp; C.</t>
        </is>
      </c>
      <c r="E6" s="15" t="inlineStr">
        <is>
          <t>Invio contratto firma</t>
        </is>
      </c>
      <c r="F6" s="16" t="inlineStr">
        <is>
          <t>Laura Neri</t>
        </is>
      </c>
      <c r="G6" s="22" t="inlineStr">
        <is>
          <t>Completata</t>
        </is>
      </c>
      <c r="H6" s="22" t="inlineStr">
        <is>
          <t>Alta</t>
        </is>
      </c>
      <c r="I6" s="17" t="n">
        <v>45358</v>
      </c>
      <c r="J6" s="15" t="inlineStr">
        <is>
          <t>Contratto firmato</t>
        </is>
      </c>
    </row>
    <row r="7">
      <c r="A7" s="9" t="n">
        <v>6</v>
      </c>
      <c r="B7" s="17" t="n">
        <v>45366</v>
      </c>
      <c r="C7" s="22" t="inlineStr">
        <is>
          <t>Riunione</t>
        </is>
      </c>
      <c r="D7" s="16" t="inlineStr">
        <is>
          <t>Trasporti Veloci SNC</t>
        </is>
      </c>
      <c r="E7" s="15" t="inlineStr">
        <is>
          <t>Presentazione demo software</t>
        </is>
      </c>
      <c r="F7" s="16" t="inlineStr">
        <is>
          <t>Mario Verdi</t>
        </is>
      </c>
      <c r="G7" s="22" t="inlineStr">
        <is>
          <t>Pianificata</t>
        </is>
      </c>
      <c r="H7" s="22" t="inlineStr">
        <is>
          <t>Media</t>
        </is>
      </c>
      <c r="I7" s="17" t="n">
        <v>45366</v>
      </c>
      <c r="J7" s="15" t="inlineStr">
        <is>
          <t>Demo online</t>
        </is>
      </c>
    </row>
    <row r="8">
      <c r="A8" s="9" t="n">
        <v>7</v>
      </c>
      <c r="B8" s="17" t="n">
        <v>45362</v>
      </c>
      <c r="C8" s="22" t="inlineStr">
        <is>
          <t>Telefonata</t>
        </is>
      </c>
      <c r="D8" s="16" t="inlineStr">
        <is>
          <t>Luca Moretti</t>
        </is>
      </c>
      <c r="E8" s="15" t="inlineStr">
        <is>
          <t>Chiarimenti proposta</t>
        </is>
      </c>
      <c r="F8" s="16" t="inlineStr">
        <is>
          <t>Mario Verdi</t>
        </is>
      </c>
      <c r="G8" s="22" t="inlineStr">
        <is>
          <t>Da fare</t>
        </is>
      </c>
      <c r="H8" s="22" t="inlineStr">
        <is>
          <t>Bassa</t>
        </is>
      </c>
      <c r="I8" s="17" t="n">
        <v>45362</v>
      </c>
      <c r="J8" s="15" t="inlineStr"/>
    </row>
    <row r="9">
      <c r="A9" s="9" t="n">
        <v>8</v>
      </c>
      <c r="B9" s="17" t="n">
        <v>45364</v>
      </c>
      <c r="C9" s="22" t="inlineStr">
        <is>
          <t>Email</t>
        </is>
      </c>
      <c r="D9" s="16" t="inlineStr">
        <is>
          <t>Roberto Ricci</t>
        </is>
      </c>
      <c r="E9" s="15" t="inlineStr">
        <is>
          <t>Invio materiale informativo</t>
        </is>
      </c>
      <c r="F9" s="16" t="inlineStr">
        <is>
          <t>Laura Neri</t>
        </is>
      </c>
      <c r="G9" s="22" t="inlineStr">
        <is>
          <t>Da fare</t>
        </is>
      </c>
      <c r="H9" s="22" t="inlineStr">
        <is>
          <t>Bassa</t>
        </is>
      </c>
      <c r="I9" s="17" t="n">
        <v>45364</v>
      </c>
      <c r="J9" s="15" t="inlineStr"/>
    </row>
    <row r="10">
      <c r="A10" s="9" t="n">
        <v>9</v>
      </c>
      <c r="B10" s="17" t="n">
        <v>45360</v>
      </c>
      <c r="C10" s="22" t="inlineStr">
        <is>
          <t>Telefonata</t>
        </is>
      </c>
      <c r="D10" s="16" t="inlineStr">
        <is>
          <t>TechSolutions SPA</t>
        </is>
      </c>
      <c r="E10" s="15" t="inlineStr">
        <is>
          <t>Conferma presentazione</t>
        </is>
      </c>
      <c r="F10" s="16" t="inlineStr">
        <is>
          <t>Laura Neri</t>
        </is>
      </c>
      <c r="G10" s="22" t="inlineStr">
        <is>
          <t>Completata</t>
        </is>
      </c>
      <c r="H10" s="22" t="inlineStr">
        <is>
          <t>Media</t>
        </is>
      </c>
      <c r="I10" s="17" t="n">
        <v>45360</v>
      </c>
      <c r="J10" s="15" t="inlineStr">
        <is>
          <t>Confermato per il 25/03</t>
        </is>
      </c>
    </row>
    <row r="11">
      <c r="A11" s="9" t="n">
        <v>10</v>
      </c>
      <c r="B11" s="17" t="n">
        <v>45365</v>
      </c>
      <c r="C11" s="22" t="inlineStr">
        <is>
          <t>Riunione</t>
        </is>
      </c>
      <c r="D11" s="16" t="inlineStr">
        <is>
          <t>Costruzioni Rossi SRL</t>
        </is>
      </c>
      <c r="E11" s="15" t="inlineStr">
        <is>
          <t>Firma contratto</t>
        </is>
      </c>
      <c r="F11" s="16" t="inlineStr">
        <is>
          <t>Mario Verdi</t>
        </is>
      </c>
      <c r="G11" s="22" t="inlineStr">
        <is>
          <t>Pianificata</t>
        </is>
      </c>
      <c r="H11" s="22" t="inlineStr">
        <is>
          <t>Alta</t>
        </is>
      </c>
      <c r="I11" s="17" t="n">
        <v>45365</v>
      </c>
      <c r="J11" s="15" t="inlineStr">
        <is>
          <t>Presso loro sede</t>
        </is>
      </c>
    </row>
  </sheetData>
  <dataValidations count="3">
    <dataValidation sqref="C2:C1000" showErrorMessage="1" showInputMessage="1" allowBlank="0" type="list">
      <formula1>"Telefonata,Email,Riunione,Visita,Task"</formula1>
    </dataValidation>
    <dataValidation sqref="G2:G1000" showErrorMessage="1" showInputMessage="1" allowBlank="0" type="list">
      <formula1>"Da fare,Pianificata,Completata,Annullata"</formula1>
    </dataValidation>
    <dataValidation sqref="H2:H1000" showErrorMessage="1" showInputMessage="1" allowBlank="0" type="list">
      <formula1>"Alta,Media,Bassa"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D20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50" customWidth="1" min="3" max="3"/>
    <col width="15" customWidth="1" min="4" max="4"/>
  </cols>
  <sheetData>
    <row r="1">
      <c r="A1" s="23" t="inlineStr">
        <is>
          <t>ISTRUZIONI D'USO - CRM EXCEL</t>
        </is>
      </c>
    </row>
    <row r="2">
      <c r="A2" s="2" t="inlineStr"/>
      <c r="B2" s="2" t="inlineStr"/>
      <c r="C2" s="2" t="inlineStr"/>
    </row>
    <row r="3">
      <c r="A3" s="24" t="inlineStr">
        <is>
          <t>FOGLIO</t>
        </is>
      </c>
      <c r="B3" s="3" t="inlineStr">
        <is>
          <t>DESCRIZIONE</t>
        </is>
      </c>
      <c r="C3" s="3" t="inlineStr">
        <is>
          <t>COSA FARE</t>
        </is>
      </c>
      <c r="D3" s="25" t="n"/>
    </row>
    <row r="4">
      <c r="A4" s="24" t="inlineStr">
        <is>
          <t>Dashboard</t>
        </is>
      </c>
      <c r="B4" s="3" t="inlineStr">
        <is>
          <t>Panoramica generale del CRM</t>
        </is>
      </c>
      <c r="C4" s="3" t="inlineStr">
        <is>
          <t>Visualizza i dati aggregati. Si aggiorna automaticamente.</t>
        </is>
      </c>
      <c r="D4" s="25" t="n"/>
    </row>
    <row r="5">
      <c r="A5" s="24" t="inlineStr">
        <is>
          <t>Anagrafica Clienti</t>
        </is>
      </c>
      <c r="B5" s="3" t="inlineStr">
        <is>
          <t>Database completo dei clienti</t>
        </is>
      </c>
      <c r="C5" s="3" t="inlineStr">
        <is>
          <t>Inserisci nuovi clienti compilando le celle gialle. Usa i menu a tendina per Tipo e Stato.</t>
        </is>
      </c>
      <c r="D5" s="25" t="n"/>
    </row>
    <row r="6">
      <c r="A6" s="24" t="inlineStr">
        <is>
          <t>Opportunità</t>
        </is>
      </c>
      <c r="B6" s="3" t="inlineStr">
        <is>
          <t>Gestione vendite e trattative</t>
        </is>
      </c>
      <c r="C6" s="3" t="inlineStr">
        <is>
          <t>Registra le opportunità commerciali. Il valore ponderato si calcola automaticamente.</t>
        </is>
      </c>
      <c r="D6" s="25" t="n"/>
    </row>
    <row r="7">
      <c r="A7" t="inlineStr">
        <is>
          <t>Attività</t>
        </is>
      </c>
      <c r="B7" t="inlineStr">
        <is>
          <t>Calendario attività commerciali</t>
        </is>
      </c>
      <c r="C7" t="inlineStr">
        <is>
          <t>Pianifica e traccia le tue attività. Usa i menu per Tipo, Stato e Priorità.</t>
        </is>
      </c>
      <c r="D7" t="inlineStr"/>
    </row>
    <row r="8">
      <c r="A8" s="2" t="inlineStr"/>
      <c r="B8" t="inlineStr"/>
      <c r="C8" t="inlineStr"/>
      <c r="D8" t="inlineStr"/>
    </row>
    <row r="9">
      <c r="A9" s="26" t="inlineStr">
        <is>
          <t>LEGENDA COLORI</t>
        </is>
      </c>
      <c r="B9" s="3" t="inlineStr"/>
      <c r="C9" t="inlineStr"/>
      <c r="D9" t="inlineStr"/>
    </row>
    <row r="10">
      <c r="A10" s="3" t="inlineStr">
        <is>
          <t>Giallo</t>
        </is>
      </c>
      <c r="B10" s="3" t="inlineStr">
        <is>
          <t>Celle da compilare manualmente</t>
        </is>
      </c>
      <c r="C10" t="inlineStr"/>
      <c r="D10" t="inlineStr"/>
    </row>
    <row r="11">
      <c r="A11" s="27" t="inlineStr">
        <is>
          <t>Bianco</t>
        </is>
      </c>
      <c r="B11" s="3" t="inlineStr">
        <is>
          <t>Celle con formule automatiche</t>
        </is>
      </c>
      <c r="C11" t="inlineStr"/>
      <c r="D11" t="inlineStr"/>
    </row>
    <row r="12">
      <c r="A12" s="28" t="inlineStr">
        <is>
          <t>Azzurro</t>
        </is>
      </c>
      <c r="B12" s="3" t="inlineStr">
        <is>
          <t>Totali e riepiloghi</t>
        </is>
      </c>
      <c r="C12" t="inlineStr"/>
      <c r="D12" t="inlineStr"/>
    </row>
    <row r="13">
      <c r="A13" t="inlineStr">
        <is>
          <t>Blu scuro</t>
        </is>
      </c>
      <c r="B13" t="inlineStr">
        <is>
          <t>Intestazioni colonne</t>
        </is>
      </c>
      <c r="C13" t="inlineStr"/>
      <c r="D13" t="inlineStr"/>
    </row>
    <row r="14">
      <c r="A14" s="2" t="inlineStr"/>
      <c r="B14" t="inlineStr"/>
      <c r="C14" t="inlineStr"/>
      <c r="D14" t="inlineStr"/>
    </row>
    <row r="15">
      <c r="A15" s="29" t="inlineStr">
        <is>
          <t>CONSIGLI</t>
        </is>
      </c>
      <c r="B15" s="3" t="inlineStr"/>
      <c r="C15" s="30" t="n"/>
      <c r="D15" s="25" t="n"/>
    </row>
    <row r="16">
      <c r="A16" s="29" t="inlineStr">
        <is>
          <t>1</t>
        </is>
      </c>
      <c r="B16" s="3" t="inlineStr">
        <is>
          <t>Aggiorna regolarmente lo Stato dei clienti e delle opportunità</t>
        </is>
      </c>
      <c r="C16" s="30" t="n"/>
      <c r="D16" s="25" t="n"/>
    </row>
    <row r="17">
      <c r="A17" s="29" t="inlineStr">
        <is>
          <t>2</t>
        </is>
      </c>
      <c r="B17" s="3" t="inlineStr">
        <is>
          <t>Registra ogni contatto nel foglio Attività per avere storico completo</t>
        </is>
      </c>
      <c r="C17" s="30" t="n"/>
      <c r="D17" s="25" t="n"/>
    </row>
    <row r="18">
      <c r="A18" s="29" t="inlineStr">
        <is>
          <t>3</t>
        </is>
      </c>
      <c r="B18" s="3" t="inlineStr">
        <is>
          <t>Usa la Probabilità % per stimare realisticamente le opportunità</t>
        </is>
      </c>
      <c r="C18" s="30" t="n"/>
      <c r="D18" s="25" t="n"/>
    </row>
    <row r="19">
      <c r="A19" s="29" t="inlineStr">
        <is>
          <t>4</t>
        </is>
      </c>
      <c r="B19" s="3" t="inlineStr">
        <is>
          <t>Monitora la Dashboard per avere sempre il polso della situazione commerciale</t>
        </is>
      </c>
      <c r="C19" s="30" t="n"/>
      <c r="D19" s="25" t="n"/>
    </row>
    <row r="20">
      <c r="A20" t="inlineStr">
        <is>
          <t>5</t>
        </is>
      </c>
      <c r="B20" t="inlineStr">
        <is>
          <t>Esporta periodicamente una copia di backup del file</t>
        </is>
      </c>
      <c r="C20" t="inlineStr"/>
      <c r="D20" t="inlineStr"/>
    </row>
  </sheetData>
  <mergeCells count="11">
    <mergeCell ref="A1:D1"/>
    <mergeCell ref="C2:D2"/>
    <mergeCell ref="C3:D3"/>
    <mergeCell ref="C4:D4"/>
    <mergeCell ref="C5:D5"/>
    <mergeCell ref="C6:D6"/>
    <mergeCell ref="B15:D15"/>
    <mergeCell ref="B16:D16"/>
    <mergeCell ref="B17:D17"/>
    <mergeCell ref="B18:D18"/>
    <mergeCell ref="B19:D19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2026-02-01T17:10:39Z</dcterms:created>
  <dcterms:modified xmlns:dcterms="http://purl.org/dc/terms/" xmlns:xsi="http://www.w3.org/2001/XMLSchema-instance" xsi:type="dcterms:W3CDTF">2026-02-01T17:10:39Z</dcterms:modified>
</cp:coreProperties>
</file>