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lienti" sheetId="2" state="visible" r:id="rId2"/>
    <sheet xmlns:r="http://schemas.openxmlformats.org/officeDocument/2006/relationships" name="Prodotti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Dipendenti" sheetId="5" state="visible" r:id="rId5"/>
    <sheet xmlns:r="http://schemas.openxmlformats.org/officeDocument/2006/relationships" name="Istruzioni" sheetId="6" state="visible" r:id="rId6"/>
  </sheets>
  <definedNames>
    <definedName name="_xlnm._FilterDatabase" localSheetId="1" hidden="1">'Clienti'!$A$1:$L$11</definedName>
    <definedName name="_xlnm._FilterDatabase" localSheetId="2" hidden="1">'Prodotti'!$A$1:$L$11</definedName>
    <definedName name="_xlnm._FilterDatabase" localSheetId="3" hidden="1">'Fornitori'!$A$1:$M$8</definedName>
    <definedName name="_xlnm._FilterDatabase" localSheetId="4" hidden="1">'Dipendenti'!$A$1:$M$9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DD/MM/YYYY"/>
    <numFmt numFmtId="166" formatCode="€#,##0.00"/>
    <numFmt numFmtId="167" formatCode="0.0&quot;%&quot;"/>
    <numFmt numFmtId="168" formatCode="0&quot;%&quot;"/>
    <numFmt numFmtId="169" formatCode="€#,##0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3A8A"/>
      <sz val="16"/>
    </font>
    <font>
      <b val="1"/>
      <sz val="12"/>
    </font>
    <font>
      <b val="1"/>
    </font>
    <font>
      <b val="1"/>
      <color rgb="001E3A8A"/>
      <sz val="14"/>
    </font>
    <font>
      <b val="1"/>
      <sz val="11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1" fillId="2" borderId="0" pivotButton="0" quotePrefix="0" xfId="0"/>
    <xf numFmtId="0" fontId="4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7" fontId="0" fillId="0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169" fontId="0" fillId="0" borderId="1" applyAlignment="1" pivotButton="0" quotePrefix="0" xfId="0">
      <alignment horizontal="left" vertical="center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Clienti per Stato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'Dashboard'!$A$14:$A$16</f>
            </numRef>
          </cat>
          <val>
            <numRef>
              <f>'Dashboard'!$B$14:$B$16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3" customWidth="1" min="3" max="3"/>
    <col width="25" customWidth="1" min="4" max="4"/>
    <col width="12" customWidth="1" min="5" max="5"/>
    <col width="12" customWidth="1" min="6" max="6"/>
  </cols>
  <sheetData>
    <row r="1">
      <c r="A1" s="1" t="inlineStr">
        <is>
          <t>DASHBOARD DATABASE AZIENDALE</t>
        </is>
      </c>
    </row>
    <row r="3">
      <c r="A3" s="2" t="inlineStr">
        <is>
          <t>RIEPILOGO GENERALE</t>
        </is>
      </c>
      <c r="D3" s="2" t="inlineStr">
        <is>
          <t>PRODOTTI SOTTO SCORTA</t>
        </is>
      </c>
    </row>
    <row r="4">
      <c r="A4" s="3" t="inlineStr">
        <is>
          <t>Totale Clienti</t>
        </is>
      </c>
      <c r="B4" s="4">
        <f>COUNTA(Clienti!A2:A1000)</f>
        <v/>
      </c>
      <c r="D4" s="5" t="inlineStr">
        <is>
          <t>Prodotto</t>
        </is>
      </c>
      <c r="E4" s="5" t="inlineStr">
        <is>
          <t>Giacenza</t>
        </is>
      </c>
      <c r="F4" s="5" t="inlineStr">
        <is>
          <t>Minimo</t>
        </is>
      </c>
    </row>
    <row r="5">
      <c r="A5" s="3" t="inlineStr">
        <is>
          <t>Clienti Attivi</t>
        </is>
      </c>
      <c r="B5" s="4">
        <f>COUNTIF(Clienti!J:J,"Attivo")</f>
        <v/>
      </c>
      <c r="D5" s="4" t="inlineStr">
        <is>
          <t>Vedere foglio Prodotti</t>
        </is>
      </c>
    </row>
    <row r="6">
      <c r="A6" s="3" t="inlineStr">
        <is>
          <t>Totale Prodotti</t>
        </is>
      </c>
      <c r="B6" s="4">
        <f>COUNTA(Prodotti!A2:A1000)</f>
        <v/>
      </c>
    </row>
    <row r="7">
      <c r="A7" s="3" t="inlineStr">
        <is>
          <t>Valore Giacenza</t>
        </is>
      </c>
      <c r="B7" s="6">
        <f>SUMPRODUCT(Prodotti!F2:F100,Prodotti!H2:H100)</f>
        <v/>
      </c>
    </row>
    <row r="8">
      <c r="A8" s="3" t="inlineStr">
        <is>
          <t>Totale Fornitori</t>
        </is>
      </c>
      <c r="B8" s="4">
        <f>COUNTA(Fornitori!A2:A1000)</f>
        <v/>
      </c>
    </row>
    <row r="9">
      <c r="A9" s="3" t="inlineStr">
        <is>
          <t>Totale Dipendenti</t>
        </is>
      </c>
      <c r="B9" s="4">
        <f>COUNTA(Dipendenti!A2:A1000)</f>
        <v/>
      </c>
    </row>
    <row r="10">
      <c r="A10" s="3" t="inlineStr">
        <is>
          <t>Costo Stipendi Mensili</t>
        </is>
      </c>
      <c r="B10" s="6">
        <f>SUM(Dipendenti!K:K)</f>
        <v/>
      </c>
    </row>
    <row r="13">
      <c r="A13" s="2" t="inlineStr">
        <is>
          <t>CLIENTI PER STATO</t>
        </is>
      </c>
    </row>
    <row r="14">
      <c r="A14" s="7" t="inlineStr">
        <is>
          <t>Attivi</t>
        </is>
      </c>
      <c r="B14" s="4">
        <f>COUNTIF(Clienti!J:J,"Attivo")</f>
        <v/>
      </c>
    </row>
    <row r="15">
      <c r="A15" s="7" t="inlineStr">
        <is>
          <t>Sospesi</t>
        </is>
      </c>
      <c r="B15" s="4">
        <f>COUNTIF(Clienti!J:J,"Sospeso")</f>
        <v/>
      </c>
    </row>
    <row r="16">
      <c r="A16" s="7" t="inlineStr">
        <is>
          <t>Inattivi</t>
        </is>
      </c>
      <c r="B16" s="4">
        <f>COUNTIF(Clienti!J:J,"Inattivo")</f>
        <v/>
      </c>
    </row>
  </sheetData>
  <mergeCells count="5">
    <mergeCell ref="A1:F1"/>
    <mergeCell ref="A3:B3"/>
    <mergeCell ref="D3:F3"/>
    <mergeCell ref="D5:F5"/>
    <mergeCell ref="A13:B1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8" customWidth="1" min="3" max="3"/>
    <col width="18" customWidth="1" min="4" max="4"/>
    <col width="30" customWidth="1" min="5" max="5"/>
    <col width="15" customWidth="1" min="6" max="6"/>
    <col width="15" customWidth="1" min="7" max="7"/>
    <col width="10" customWidth="1" min="8" max="8"/>
    <col width="15" customWidth="1" min="9" max="9"/>
    <col width="10" customWidth="1" min="10" max="10"/>
    <col width="18" customWidth="1" min="11" max="11"/>
    <col width="25" customWidth="1" min="12" max="12"/>
  </cols>
  <sheetData>
    <row r="1">
      <c r="A1" s="5" t="inlineStr">
        <is>
          <t>ID</t>
        </is>
      </c>
      <c r="B1" s="5" t="inlineStr">
        <is>
          <t>Ragione Sociale</t>
        </is>
      </c>
      <c r="C1" s="5" t="inlineStr">
        <is>
          <t>Partita IVA</t>
        </is>
      </c>
      <c r="D1" s="5" t="inlineStr">
        <is>
          <t>Referente</t>
        </is>
      </c>
      <c r="E1" s="5" t="inlineStr">
        <is>
          <t>Email</t>
        </is>
      </c>
      <c r="F1" s="5" t="inlineStr">
        <is>
          <t>Telefono</t>
        </is>
      </c>
      <c r="G1" s="5" t="inlineStr">
        <is>
          <t>Città</t>
        </is>
      </c>
      <c r="H1" s="5" t="inlineStr">
        <is>
          <t>Provincia</t>
        </is>
      </c>
      <c r="I1" s="5" t="inlineStr">
        <is>
          <t>Settore</t>
        </is>
      </c>
      <c r="J1" s="5" t="inlineStr">
        <is>
          <t>Stato</t>
        </is>
      </c>
      <c r="K1" s="5" t="inlineStr">
        <is>
          <t>Data Inserimento</t>
        </is>
      </c>
      <c r="L1" s="5" t="inlineStr">
        <is>
          <t>Note</t>
        </is>
      </c>
    </row>
    <row r="2">
      <c r="A2" s="4" t="n">
        <v>1</v>
      </c>
      <c r="B2" s="7" t="inlineStr">
        <is>
          <t>Costruzioni Rossi SRL</t>
        </is>
      </c>
      <c r="C2" s="7" t="inlineStr">
        <is>
          <t>IT12345678901</t>
        </is>
      </c>
      <c r="D2" s="7" t="inlineStr">
        <is>
          <t>Marco Rossi</t>
        </is>
      </c>
      <c r="E2" s="7" t="inlineStr">
        <is>
          <t>m.rossi@costruzionirossi.it</t>
        </is>
      </c>
      <c r="F2" s="7" t="inlineStr">
        <is>
          <t>02-12345678</t>
        </is>
      </c>
      <c r="G2" s="7" t="inlineStr">
        <is>
          <t>Milano</t>
        </is>
      </c>
      <c r="H2" s="7" t="inlineStr">
        <is>
          <t>MI</t>
        </is>
      </c>
      <c r="I2" s="7" t="inlineStr">
        <is>
          <t>Edilizia</t>
        </is>
      </c>
      <c r="J2" s="4" t="inlineStr">
        <is>
          <t>Attivo</t>
        </is>
      </c>
      <c r="K2" s="8" t="n">
        <v>45306</v>
      </c>
      <c r="L2" s="7" t="inlineStr">
        <is>
          <t>Cliente affidabile</t>
        </is>
      </c>
    </row>
    <row r="3">
      <c r="A3" s="4" t="n">
        <v>2</v>
      </c>
      <c r="B3" s="7" t="inlineStr">
        <is>
          <t>Tecnologia Avanzata SPA</t>
        </is>
      </c>
      <c r="C3" s="7" t="inlineStr">
        <is>
          <t>IT23456789012</t>
        </is>
      </c>
      <c r="D3" s="7" t="inlineStr">
        <is>
          <t>Giulia Bianchi</t>
        </is>
      </c>
      <c r="E3" s="7" t="inlineStr">
        <is>
          <t>g.bianchi@tecavanzata.it</t>
        </is>
      </c>
      <c r="F3" s="7" t="inlineStr">
        <is>
          <t>06-23456789</t>
        </is>
      </c>
      <c r="G3" s="7" t="inlineStr">
        <is>
          <t>Roma</t>
        </is>
      </c>
      <c r="H3" s="7" t="inlineStr">
        <is>
          <t>RM</t>
        </is>
      </c>
      <c r="I3" s="7" t="inlineStr">
        <is>
          <t>IT</t>
        </is>
      </c>
      <c r="J3" s="4" t="inlineStr">
        <is>
          <t>Attivo</t>
        </is>
      </c>
      <c r="K3" s="8" t="n">
        <v>45332</v>
      </c>
      <c r="L3" s="7" t="inlineStr">
        <is>
          <t>Pagamenti puntuali</t>
        </is>
      </c>
    </row>
    <row r="4">
      <c r="A4" s="4" t="n">
        <v>3</v>
      </c>
      <c r="B4" s="7" t="inlineStr">
        <is>
          <t>Pizzeria Da Luigi</t>
        </is>
      </c>
      <c r="C4" s="7" t="inlineStr">
        <is>
          <t>IT34567890123</t>
        </is>
      </c>
      <c r="D4" s="7" t="inlineStr">
        <is>
          <t>Luigi Ferrari</t>
        </is>
      </c>
      <c r="E4" s="7" t="inlineStr">
        <is>
          <t>luigi@pizzerialuigi.it</t>
        </is>
      </c>
      <c r="F4" s="7" t="inlineStr">
        <is>
          <t>081-3456789</t>
        </is>
      </c>
      <c r="G4" s="7" t="inlineStr">
        <is>
          <t>Napoli</t>
        </is>
      </c>
      <c r="H4" s="7" t="inlineStr">
        <is>
          <t>NA</t>
        </is>
      </c>
      <c r="I4" s="7" t="inlineStr">
        <is>
          <t>Ristorazione</t>
        </is>
      </c>
      <c r="J4" s="4" t="inlineStr">
        <is>
          <t>Attivo</t>
        </is>
      </c>
      <c r="K4" s="8" t="n">
        <v>45313</v>
      </c>
      <c r="L4" s="7" t="inlineStr"/>
    </row>
    <row r="5">
      <c r="A5" s="4" t="n">
        <v>4</v>
      </c>
      <c r="B5" s="7" t="inlineStr">
        <is>
          <t>Studio Legale Verdi</t>
        </is>
      </c>
      <c r="C5" s="7" t="inlineStr">
        <is>
          <t>IT45678901234</t>
        </is>
      </c>
      <c r="D5" s="7" t="inlineStr">
        <is>
          <t>Anna Verdi</t>
        </is>
      </c>
      <c r="E5" s="7" t="inlineStr">
        <is>
          <t>a.verdi@studioverdi.it</t>
        </is>
      </c>
      <c r="F5" s="7" t="inlineStr">
        <is>
          <t>011-4567890</t>
        </is>
      </c>
      <c r="G5" s="7" t="inlineStr">
        <is>
          <t>Torino</t>
        </is>
      </c>
      <c r="H5" s="7" t="inlineStr">
        <is>
          <t>TO</t>
        </is>
      </c>
      <c r="I5" s="7" t="inlineStr">
        <is>
          <t>Servizi</t>
        </is>
      </c>
      <c r="J5" s="4" t="inlineStr">
        <is>
          <t>Sospeso</t>
        </is>
      </c>
      <c r="K5" s="8" t="n">
        <v>45235</v>
      </c>
      <c r="L5" s="7" t="inlineStr">
        <is>
          <t>Verifica pagamenti</t>
        </is>
      </c>
    </row>
    <row r="6">
      <c r="A6" s="4" t="n">
        <v>5</v>
      </c>
      <c r="B6" s="7" t="inlineStr">
        <is>
          <t>Farmacia Centrale</t>
        </is>
      </c>
      <c r="C6" s="7" t="inlineStr">
        <is>
          <t>IT56789012345</t>
        </is>
      </c>
      <c r="D6" s="7" t="inlineStr">
        <is>
          <t>Paolo Romano</t>
        </is>
      </c>
      <c r="E6" s="7" t="inlineStr">
        <is>
          <t>info@farmaciacentrale.it</t>
        </is>
      </c>
      <c r="F6" s="7" t="inlineStr">
        <is>
          <t>055-5678901</t>
        </is>
      </c>
      <c r="G6" s="7" t="inlineStr">
        <is>
          <t>Firenze</t>
        </is>
      </c>
      <c r="H6" s="7" t="inlineStr">
        <is>
          <t>FI</t>
        </is>
      </c>
      <c r="I6" s="7" t="inlineStr">
        <is>
          <t>Sanità</t>
        </is>
      </c>
      <c r="J6" s="4" t="inlineStr">
        <is>
          <t>Attivo</t>
        </is>
      </c>
      <c r="K6" s="8" t="n">
        <v>45352</v>
      </c>
      <c r="L6" s="7" t="inlineStr"/>
    </row>
    <row r="7">
      <c r="A7" s="4" t="n">
        <v>6</v>
      </c>
      <c r="B7" s="7" t="inlineStr">
        <is>
          <t>Officina Meccanica Blu</t>
        </is>
      </c>
      <c r="C7" s="7" t="inlineStr">
        <is>
          <t>IT67890123456</t>
        </is>
      </c>
      <c r="D7" s="7" t="inlineStr">
        <is>
          <t>Sara Colombo</t>
        </is>
      </c>
      <c r="E7" s="7" t="inlineStr">
        <is>
          <t>s.colombo@officinablu.it</t>
        </is>
      </c>
      <c r="F7" s="7" t="inlineStr">
        <is>
          <t>049-6789012</t>
        </is>
      </c>
      <c r="G7" s="7" t="inlineStr">
        <is>
          <t>Padova</t>
        </is>
      </c>
      <c r="H7" s="7" t="inlineStr">
        <is>
          <t>PD</t>
        </is>
      </c>
      <c r="I7" s="7" t="inlineStr">
        <is>
          <t>Automotive</t>
        </is>
      </c>
      <c r="J7" s="4" t="inlineStr">
        <is>
          <t>Attivo</t>
        </is>
      </c>
      <c r="K7" s="8" t="n">
        <v>45340</v>
      </c>
      <c r="L7" s="7" t="inlineStr">
        <is>
          <t>Cliente da 5 anni</t>
        </is>
      </c>
    </row>
    <row r="8">
      <c r="A8" s="4" t="n">
        <v>7</v>
      </c>
      <c r="B8" s="7" t="inlineStr">
        <is>
          <t>Agenzia Immobiliare Prime</t>
        </is>
      </c>
      <c r="C8" s="7" t="inlineStr">
        <is>
          <t>IT78901234567</t>
        </is>
      </c>
      <c r="D8" s="7" t="inlineStr">
        <is>
          <t>Luca Ricci</t>
        </is>
      </c>
      <c r="E8" s="7" t="inlineStr">
        <is>
          <t>l.ricci@immobiliareprime.it</t>
        </is>
      </c>
      <c r="F8" s="7" t="inlineStr">
        <is>
          <t>010-7890123</t>
        </is>
      </c>
      <c r="G8" s="7" t="inlineStr">
        <is>
          <t>Genova</t>
        </is>
      </c>
      <c r="H8" s="7" t="inlineStr">
        <is>
          <t>GE</t>
        </is>
      </c>
      <c r="I8" s="7" t="inlineStr">
        <is>
          <t>Immobiliare</t>
        </is>
      </c>
      <c r="J8" s="4" t="inlineStr">
        <is>
          <t>Attivo</t>
        </is>
      </c>
      <c r="K8" s="8" t="n">
        <v>45270</v>
      </c>
      <c r="L8" s="7" t="inlineStr"/>
    </row>
    <row r="9">
      <c r="A9" s="4" t="n">
        <v>8</v>
      </c>
      <c r="B9" s="7" t="inlineStr">
        <is>
          <t>Bar Centrale di Martini</t>
        </is>
      </c>
      <c r="C9" s="7" t="inlineStr">
        <is>
          <t>IT89012345678</t>
        </is>
      </c>
      <c r="D9" s="7" t="inlineStr">
        <is>
          <t>Giuseppe Martini</t>
        </is>
      </c>
      <c r="E9" s="7" t="inlineStr">
        <is>
          <t>bar.centrale@email.it</t>
        </is>
      </c>
      <c r="F9" s="7" t="inlineStr">
        <is>
          <t>051-8901234</t>
        </is>
      </c>
      <c r="G9" s="7" t="inlineStr">
        <is>
          <t>Bologna</t>
        </is>
      </c>
      <c r="H9" s="7" t="inlineStr">
        <is>
          <t>BO</t>
        </is>
      </c>
      <c r="I9" s="7" t="inlineStr">
        <is>
          <t>Ristorazione</t>
        </is>
      </c>
      <c r="J9" s="4" t="inlineStr">
        <is>
          <t>Inattivo</t>
        </is>
      </c>
      <c r="K9" s="8" t="n">
        <v>45092</v>
      </c>
      <c r="L9" s="7" t="inlineStr">
        <is>
          <t>Non rinnovato</t>
        </is>
      </c>
    </row>
    <row r="10">
      <c r="A10" s="4" t="n">
        <v>9</v>
      </c>
      <c r="B10" s="7" t="inlineStr">
        <is>
          <t>Carrozzeria Express</t>
        </is>
      </c>
      <c r="C10" s="7" t="inlineStr">
        <is>
          <t>IT90123456789</t>
        </is>
      </c>
      <c r="D10" s="7" t="inlineStr">
        <is>
          <t>Maria Greco</t>
        </is>
      </c>
      <c r="E10" s="7" t="inlineStr">
        <is>
          <t>info@carrozzeriaexpress.it</t>
        </is>
      </c>
      <c r="F10" s="7" t="inlineStr">
        <is>
          <t>041-9012345</t>
        </is>
      </c>
      <c r="G10" s="7" t="inlineStr">
        <is>
          <t>Venezia</t>
        </is>
      </c>
      <c r="H10" s="7" t="inlineStr">
        <is>
          <t>VE</t>
        </is>
      </c>
      <c r="I10" s="7" t="inlineStr">
        <is>
          <t>Automotive</t>
        </is>
      </c>
      <c r="J10" s="4" t="inlineStr">
        <is>
          <t>Attivo</t>
        </is>
      </c>
      <c r="K10" s="8" t="n">
        <v>45299</v>
      </c>
      <c r="L10" s="7" t="inlineStr"/>
    </row>
    <row r="11">
      <c r="A11" s="4" t="n">
        <v>10</v>
      </c>
      <c r="B11" s="7" t="inlineStr">
        <is>
          <t>Consulenza Finanziaria 360</t>
        </is>
      </c>
      <c r="C11" s="7" t="inlineStr">
        <is>
          <t>IT01234567890</t>
        </is>
      </c>
      <c r="D11" s="7" t="inlineStr">
        <is>
          <t>Roberto Mancini</t>
        </is>
      </c>
      <c r="E11" s="7" t="inlineStr">
        <is>
          <t>r.mancini@consulenza360.it</t>
        </is>
      </c>
      <c r="F11" s="7" t="inlineStr">
        <is>
          <t>091-0123456</t>
        </is>
      </c>
      <c r="G11" s="7" t="inlineStr">
        <is>
          <t>Palermo</t>
        </is>
      </c>
      <c r="H11" s="7" t="inlineStr">
        <is>
          <t>PA</t>
        </is>
      </c>
      <c r="I11" s="7" t="inlineStr">
        <is>
          <t>Finanza</t>
        </is>
      </c>
      <c r="J11" s="4" t="inlineStr">
        <is>
          <t>Attivo</t>
        </is>
      </c>
      <c r="K11" s="8" t="n">
        <v>45356</v>
      </c>
      <c r="L11" s="7" t="inlineStr">
        <is>
          <t>Contratto annuale</t>
        </is>
      </c>
    </row>
  </sheetData>
  <autoFilter ref="A1:L11"/>
  <dataValidations count="2">
    <dataValidation sqref="J2:J1000" showErrorMessage="1" showInputMessage="1" allowBlank="0" type="list">
      <formula1>"Attivo,Sospeso,Inattivo"</formula1>
    </dataValidation>
    <dataValidation sqref="I2:I1000" showErrorMessage="1" showInputMessage="1" allowBlank="0" type="list">
      <formula1>"Edilizia,IT,Ristorazione,Servizi,Sanità,Automotive,Immobiliare,Finanza,Altro"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5" customWidth="1" min="2" max="2"/>
    <col width="15" customWidth="1" min="3" max="3"/>
    <col width="20" customWidth="1" min="4" max="4"/>
    <col width="15" customWidth="1" min="5" max="5"/>
    <col width="15" customWidth="1" min="6" max="6"/>
    <col width="10" customWidth="1" min="7" max="7"/>
    <col width="10" customWidth="1" min="8" max="8"/>
    <col width="12" customWidth="1" min="9" max="9"/>
    <col width="12" customWidth="1" min="10" max="10"/>
    <col width="18" customWidth="1" min="11" max="11"/>
    <col width="25" customWidth="1" min="12" max="12"/>
  </cols>
  <sheetData>
    <row r="1">
      <c r="A1" s="5" t="inlineStr">
        <is>
          <t>Codice</t>
        </is>
      </c>
      <c r="B1" s="5" t="inlineStr">
        <is>
          <t>Nome Prodotto</t>
        </is>
      </c>
      <c r="C1" s="5" t="inlineStr">
        <is>
          <t>Categoria</t>
        </is>
      </c>
      <c r="D1" s="5" t="inlineStr">
        <is>
          <t>Fornitore</t>
        </is>
      </c>
      <c r="E1" s="5" t="inlineStr">
        <is>
          <t>Prezzo Acquisto</t>
        </is>
      </c>
      <c r="F1" s="5" t="inlineStr">
        <is>
          <t>Prezzo Vendita</t>
        </is>
      </c>
      <c r="G1" s="5" t="inlineStr">
        <is>
          <t>Margine %</t>
        </is>
      </c>
      <c r="H1" s="5" t="inlineStr">
        <is>
          <t>Giacenza</t>
        </is>
      </c>
      <c r="I1" s="5" t="inlineStr">
        <is>
          <t>Minimo Scorta</t>
        </is>
      </c>
      <c r="J1" s="5" t="inlineStr">
        <is>
          <t>Unità Misura</t>
        </is>
      </c>
      <c r="K1" s="5" t="inlineStr">
        <is>
          <t>Data Ultimo Ordine</t>
        </is>
      </c>
      <c r="L1" s="5" t="inlineStr">
        <is>
          <t>Note</t>
        </is>
      </c>
    </row>
    <row r="2">
      <c r="A2" s="4" t="inlineStr">
        <is>
          <t>PRD001</t>
        </is>
      </c>
      <c r="B2" s="7" t="inlineStr">
        <is>
          <t>Notebook Dell Latitude</t>
        </is>
      </c>
      <c r="C2" s="7" t="inlineStr">
        <is>
          <t>Elettronica</t>
        </is>
      </c>
      <c r="D2" s="7" t="inlineStr">
        <is>
          <t>Dell Italia SRL</t>
        </is>
      </c>
      <c r="E2" s="9" t="n">
        <v>450</v>
      </c>
      <c r="F2" s="9" t="n">
        <v>699</v>
      </c>
      <c r="G2" s="10">
        <f>IFERROR(ROUND((F2-E2)/E2*100,1),0)</f>
        <v/>
      </c>
      <c r="H2" s="4" t="n">
        <v>15</v>
      </c>
      <c r="I2" s="4" t="n">
        <v>5</v>
      </c>
      <c r="J2" s="7" t="inlineStr">
        <is>
          <t>PZ</t>
        </is>
      </c>
      <c r="K2" s="8" t="n">
        <v>45361</v>
      </c>
      <c r="L2" s="7" t="inlineStr"/>
    </row>
    <row r="3">
      <c r="A3" s="4" t="inlineStr">
        <is>
          <t>PRD002</t>
        </is>
      </c>
      <c r="B3" s="7" t="inlineStr">
        <is>
          <t>Stampante HP LaserJet</t>
        </is>
      </c>
      <c r="C3" s="7" t="inlineStr">
        <is>
          <t>Elettronica</t>
        </is>
      </c>
      <c r="D3" s="7" t="inlineStr">
        <is>
          <t>HP Italia</t>
        </is>
      </c>
      <c r="E3" s="9" t="n">
        <v>280</v>
      </c>
      <c r="F3" s="9" t="n">
        <v>450</v>
      </c>
      <c r="G3" s="10">
        <f>IFERROR(ROUND((F3-E3)/E3*100,1),0)</f>
        <v/>
      </c>
      <c r="H3" s="4" t="n">
        <v>8</v>
      </c>
      <c r="I3" s="4" t="n">
        <v>3</v>
      </c>
      <c r="J3" s="7" t="inlineStr">
        <is>
          <t>PZ</t>
        </is>
      </c>
      <c r="K3" s="8" t="n">
        <v>45347</v>
      </c>
      <c r="L3" s="7" t="inlineStr"/>
    </row>
    <row r="4">
      <c r="A4" s="4" t="inlineStr">
        <is>
          <t>PRD003</t>
        </is>
      </c>
      <c r="B4" s="7" t="inlineStr">
        <is>
          <t>Carta A4 (risma)</t>
        </is>
      </c>
      <c r="C4" s="7" t="inlineStr">
        <is>
          <t>Cancelleria</t>
        </is>
      </c>
      <c r="D4" s="7" t="inlineStr">
        <is>
          <t>Office Supplies SPA</t>
        </is>
      </c>
      <c r="E4" s="9" t="n">
        <v>2.5</v>
      </c>
      <c r="F4" s="9" t="n">
        <v>4.5</v>
      </c>
      <c r="G4" s="10">
        <f>IFERROR(ROUND((F4-E4)/E4*100,1),0)</f>
        <v/>
      </c>
      <c r="H4" s="4" t="n">
        <v>120</v>
      </c>
      <c r="I4" s="4" t="n">
        <v>50</v>
      </c>
      <c r="J4" s="7" t="inlineStr">
        <is>
          <t>PZ</t>
        </is>
      </c>
      <c r="K4" s="8" t="n">
        <v>45366</v>
      </c>
      <c r="L4" s="7" t="inlineStr"/>
    </row>
    <row r="5">
      <c r="A5" s="4" t="inlineStr">
        <is>
          <t>PRD004</t>
        </is>
      </c>
      <c r="B5" s="7" t="inlineStr">
        <is>
          <t>Penne biro blu (conf. 50)</t>
        </is>
      </c>
      <c r="C5" s="7" t="inlineStr">
        <is>
          <t>Cancelleria</t>
        </is>
      </c>
      <c r="D5" s="7" t="inlineStr">
        <is>
          <t>Bic Italia</t>
        </is>
      </c>
      <c r="E5" s="9" t="n">
        <v>8</v>
      </c>
      <c r="F5" s="9" t="n">
        <v>15</v>
      </c>
      <c r="G5" s="10">
        <f>IFERROR(ROUND((F5-E5)/E5*100,1),0)</f>
        <v/>
      </c>
      <c r="H5" s="4" t="n">
        <v>45</v>
      </c>
      <c r="I5" s="4" t="n">
        <v>10</v>
      </c>
      <c r="J5" s="7" t="inlineStr">
        <is>
          <t>CONF</t>
        </is>
      </c>
      <c r="K5" s="8" t="n">
        <v>45352</v>
      </c>
      <c r="L5" s="7" t="inlineStr"/>
    </row>
    <row r="6">
      <c r="A6" s="4" t="inlineStr">
        <is>
          <t>PRD005</t>
        </is>
      </c>
      <c r="B6" s="7" t="inlineStr">
        <is>
          <t>Sedia ergonomica ufficio</t>
        </is>
      </c>
      <c r="C6" s="7" t="inlineStr">
        <is>
          <t>Arredamento</t>
        </is>
      </c>
      <c r="D6" s="7" t="inlineStr">
        <is>
          <t>Mobili Office SRL</t>
        </is>
      </c>
      <c r="E6" s="9" t="n">
        <v>120</v>
      </c>
      <c r="F6" s="9" t="n">
        <v>220</v>
      </c>
      <c r="G6" s="10">
        <f>IFERROR(ROUND((F6-E6)/E6*100,1),0)</f>
        <v/>
      </c>
      <c r="H6" s="4" t="n">
        <v>12</v>
      </c>
      <c r="I6" s="4" t="n">
        <v>5</v>
      </c>
      <c r="J6" s="7" t="inlineStr">
        <is>
          <t>PZ</t>
        </is>
      </c>
      <c r="K6" s="8" t="n">
        <v>45337</v>
      </c>
      <c r="L6" s="7" t="inlineStr"/>
    </row>
    <row r="7">
      <c r="A7" s="4" t="inlineStr">
        <is>
          <t>PRD006</t>
        </is>
      </c>
      <c r="B7" s="7" t="inlineStr">
        <is>
          <t>Scrivania 140x80cm</t>
        </is>
      </c>
      <c r="C7" s="7" t="inlineStr">
        <is>
          <t>Arredamento</t>
        </is>
      </c>
      <c r="D7" s="7" t="inlineStr">
        <is>
          <t>Mobili Office SRL</t>
        </is>
      </c>
      <c r="E7" s="9" t="n">
        <v>180</v>
      </c>
      <c r="F7" s="9" t="n">
        <v>350</v>
      </c>
      <c r="G7" s="10">
        <f>IFERROR(ROUND((F7-E7)/E7*100,1),0)</f>
        <v/>
      </c>
      <c r="H7" s="4" t="n">
        <v>6</v>
      </c>
      <c r="I7" s="4" t="n">
        <v>2</v>
      </c>
      <c r="J7" s="7" t="inlineStr">
        <is>
          <t>PZ</t>
        </is>
      </c>
      <c r="K7" s="8" t="n">
        <v>45311</v>
      </c>
      <c r="L7" s="7" t="inlineStr"/>
    </row>
    <row r="8">
      <c r="A8" s="4" t="inlineStr">
        <is>
          <t>PRD007</t>
        </is>
      </c>
      <c r="B8" s="7" t="inlineStr">
        <is>
          <t>Monitor 24 pollici</t>
        </is>
      </c>
      <c r="C8" s="7" t="inlineStr">
        <is>
          <t>Elettronica</t>
        </is>
      </c>
      <c r="D8" s="7" t="inlineStr">
        <is>
          <t>Samsung Electronics</t>
        </is>
      </c>
      <c r="E8" s="9" t="n">
        <v>130</v>
      </c>
      <c r="F8" s="9" t="n">
        <v>220</v>
      </c>
      <c r="G8" s="10">
        <f>IFERROR(ROUND((F8-E8)/E8*100,1),0)</f>
        <v/>
      </c>
      <c r="H8" s="4" t="n">
        <v>22</v>
      </c>
      <c r="I8" s="4" t="n">
        <v>8</v>
      </c>
      <c r="J8" s="7" t="inlineStr">
        <is>
          <t>PZ</t>
        </is>
      </c>
      <c r="K8" s="8" t="n">
        <v>45363</v>
      </c>
      <c r="L8" s="7" t="inlineStr"/>
    </row>
    <row r="9">
      <c r="A9" s="4" t="inlineStr">
        <is>
          <t>PRD008</t>
        </is>
      </c>
      <c r="B9" s="7" t="inlineStr">
        <is>
          <t>Mouse wireless</t>
        </is>
      </c>
      <c r="C9" s="7" t="inlineStr">
        <is>
          <t>Elettronica</t>
        </is>
      </c>
      <c r="D9" s="7" t="inlineStr">
        <is>
          <t>Logitech Italia</t>
        </is>
      </c>
      <c r="E9" s="9" t="n">
        <v>12</v>
      </c>
      <c r="F9" s="9" t="n">
        <v>25</v>
      </c>
      <c r="G9" s="10">
        <f>IFERROR(ROUND((F9-E9)/E9*100,1),0)</f>
        <v/>
      </c>
      <c r="H9" s="4" t="n">
        <v>55</v>
      </c>
      <c r="I9" s="4" t="n">
        <v>20</v>
      </c>
      <c r="J9" s="7" t="inlineStr">
        <is>
          <t>PZ</t>
        </is>
      </c>
      <c r="K9" s="8" t="n">
        <v>45359</v>
      </c>
      <c r="L9" s="7" t="inlineStr"/>
    </row>
    <row r="10">
      <c r="A10" s="4" t="inlineStr">
        <is>
          <t>PRD009</t>
        </is>
      </c>
      <c r="B10" s="7" t="inlineStr">
        <is>
          <t>Tastiera meccanica</t>
        </is>
      </c>
      <c r="C10" s="7" t="inlineStr">
        <is>
          <t>Elettronica</t>
        </is>
      </c>
      <c r="D10" s="7" t="inlineStr">
        <is>
          <t>Logitech Italia</t>
        </is>
      </c>
      <c r="E10" s="9" t="n">
        <v>45</v>
      </c>
      <c r="F10" s="9" t="n">
        <v>89</v>
      </c>
      <c r="G10" s="10">
        <f>IFERROR(ROUND((F10-E10)/E10*100,1),0)</f>
        <v/>
      </c>
      <c r="H10" s="4" t="n">
        <v>18</v>
      </c>
      <c r="I10" s="4" t="n">
        <v>10</v>
      </c>
      <c r="J10" s="7" t="inlineStr">
        <is>
          <t>PZ</t>
        </is>
      </c>
      <c r="K10" s="8" t="n">
        <v>45350</v>
      </c>
      <c r="L10" s="7" t="inlineStr"/>
    </row>
    <row r="11">
      <c r="A11" s="4" t="inlineStr">
        <is>
          <t>PRD010</t>
        </is>
      </c>
      <c r="B11" s="7" t="inlineStr">
        <is>
          <t>Cartucce stampante nero</t>
        </is>
      </c>
      <c r="C11" s="7" t="inlineStr">
        <is>
          <t>Consumabili</t>
        </is>
      </c>
      <c r="D11" s="7" t="inlineStr">
        <is>
          <t>HP Italia</t>
        </is>
      </c>
      <c r="E11" s="9" t="n">
        <v>25</v>
      </c>
      <c r="F11" s="9" t="n">
        <v>45</v>
      </c>
      <c r="G11" s="10">
        <f>IFERROR(ROUND((F11-E11)/E11*100,1),0)</f>
        <v/>
      </c>
      <c r="H11" s="4" t="n">
        <v>30</v>
      </c>
      <c r="I11" s="4" t="n">
        <v>15</v>
      </c>
      <c r="J11" s="7" t="inlineStr">
        <is>
          <t>PZ</t>
        </is>
      </c>
      <c r="K11" s="8" t="n">
        <v>45356</v>
      </c>
      <c r="L11" s="7" t="inlineStr"/>
    </row>
  </sheetData>
  <autoFilter ref="A1:L11"/>
  <dataValidations count="1">
    <dataValidation sqref="C2:C1000" showErrorMessage="1" showInputMessage="1" allowBlank="0" type="list">
      <formula1>"Elettronica,Cancelleria,Arredamento,Consumabili,Altro"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8" customWidth="1" min="3" max="3"/>
    <col width="18" customWidth="1" min="4" max="4"/>
    <col width="28" customWidth="1" min="5" max="5"/>
    <col width="15" customWidth="1" min="6" max="6"/>
    <col width="20" customWidth="1" min="7" max="7"/>
    <col width="15" customWidth="1" min="8" max="8"/>
    <col width="8" customWidth="1" min="9" max="9"/>
    <col width="18" customWidth="1" min="10" max="10"/>
    <col width="10" customWidth="1" min="11" max="11"/>
    <col width="12" customWidth="1" min="12" max="12"/>
    <col width="25" customWidth="1" min="13" max="13"/>
  </cols>
  <sheetData>
    <row r="1">
      <c r="A1" s="5" t="inlineStr">
        <is>
          <t>ID</t>
        </is>
      </c>
      <c r="B1" s="5" t="inlineStr">
        <is>
          <t>Ragione Sociale</t>
        </is>
      </c>
      <c r="C1" s="5" t="inlineStr">
        <is>
          <t>Partita IVA</t>
        </is>
      </c>
      <c r="D1" s="5" t="inlineStr">
        <is>
          <t>Referente</t>
        </is>
      </c>
      <c r="E1" s="5" t="inlineStr">
        <is>
          <t>Email</t>
        </is>
      </c>
      <c r="F1" s="5" t="inlineStr">
        <is>
          <t>Telefono</t>
        </is>
      </c>
      <c r="G1" s="5" t="inlineStr">
        <is>
          <t>Indirizzo</t>
        </is>
      </c>
      <c r="H1" s="5" t="inlineStr">
        <is>
          <t>Città</t>
        </is>
      </c>
      <c r="I1" s="5" t="inlineStr">
        <is>
          <t>CAP</t>
        </is>
      </c>
      <c r="J1" s="5" t="inlineStr">
        <is>
          <t>Condizioni Pagamento</t>
        </is>
      </c>
      <c r="K1" s="5" t="inlineStr">
        <is>
          <t>Sconto %</t>
        </is>
      </c>
      <c r="L1" s="5" t="inlineStr">
        <is>
          <t>Valutazione</t>
        </is>
      </c>
      <c r="M1" s="5" t="inlineStr">
        <is>
          <t>Note</t>
        </is>
      </c>
    </row>
    <row r="2">
      <c r="A2" s="4" t="n">
        <v>1</v>
      </c>
      <c r="B2" s="7" t="inlineStr">
        <is>
          <t>Dell Italia SRL</t>
        </is>
      </c>
      <c r="C2" s="7" t="inlineStr">
        <is>
          <t>IT11223344556</t>
        </is>
      </c>
      <c r="D2" s="7" t="inlineStr">
        <is>
          <t>Andrea Neri</t>
        </is>
      </c>
      <c r="E2" s="7" t="inlineStr">
        <is>
          <t>ordini@dell.it</t>
        </is>
      </c>
      <c r="F2" s="7" t="inlineStr">
        <is>
          <t>02-99887766</t>
        </is>
      </c>
      <c r="G2" s="7" t="inlineStr">
        <is>
          <t>Via Milano 45</t>
        </is>
      </c>
      <c r="H2" s="7" t="inlineStr">
        <is>
          <t>Milano</t>
        </is>
      </c>
      <c r="I2" s="4" t="inlineStr">
        <is>
          <t>20100</t>
        </is>
      </c>
      <c r="J2" s="7" t="inlineStr">
        <is>
          <t>30gg fm</t>
        </is>
      </c>
      <c r="K2" s="11" t="n">
        <v>5</v>
      </c>
      <c r="L2" s="4" t="inlineStr">
        <is>
          <t>★★★★★</t>
        </is>
      </c>
      <c r="M2" s="7" t="inlineStr">
        <is>
          <t>Fornitore principale IT</t>
        </is>
      </c>
    </row>
    <row r="3">
      <c r="A3" s="4" t="n">
        <v>2</v>
      </c>
      <c r="B3" s="7" t="inlineStr">
        <is>
          <t>HP Italia</t>
        </is>
      </c>
      <c r="C3" s="7" t="inlineStr">
        <is>
          <t>IT22334455667</t>
        </is>
      </c>
      <c r="D3" s="7" t="inlineStr">
        <is>
          <t>Francesca Marini</t>
        </is>
      </c>
      <c r="E3" s="7" t="inlineStr">
        <is>
          <t>commerciale@hp.it</t>
        </is>
      </c>
      <c r="F3" s="7" t="inlineStr">
        <is>
          <t>06-88776655</t>
        </is>
      </c>
      <c r="G3" s="7" t="inlineStr">
        <is>
          <t>Via Roma 120</t>
        </is>
      </c>
      <c r="H3" s="7" t="inlineStr">
        <is>
          <t>Roma</t>
        </is>
      </c>
      <c r="I3" s="4" t="inlineStr">
        <is>
          <t>00100</t>
        </is>
      </c>
      <c r="J3" s="7" t="inlineStr">
        <is>
          <t>60gg fm</t>
        </is>
      </c>
      <c r="K3" s="11" t="n">
        <v>3</v>
      </c>
      <c r="L3" s="4" t="inlineStr">
        <is>
          <t>★★★★☆</t>
        </is>
      </c>
      <c r="M3" s="7" t="inlineStr"/>
    </row>
    <row r="4">
      <c r="A4" s="4" t="n">
        <v>3</v>
      </c>
      <c r="B4" s="7" t="inlineStr">
        <is>
          <t>Office Supplies SPA</t>
        </is>
      </c>
      <c r="C4" s="7" t="inlineStr">
        <is>
          <t>IT33445566778</t>
        </is>
      </c>
      <c r="D4" s="7" t="inlineStr">
        <is>
          <t>Stefano Conti</t>
        </is>
      </c>
      <c r="E4" s="7" t="inlineStr">
        <is>
          <t>vendite@officesupplies.it</t>
        </is>
      </c>
      <c r="F4" s="7" t="inlineStr">
        <is>
          <t>02-77665544</t>
        </is>
      </c>
      <c r="G4" s="7" t="inlineStr">
        <is>
          <t>Via Torino 78</t>
        </is>
      </c>
      <c r="H4" s="7" t="inlineStr">
        <is>
          <t>Milano</t>
        </is>
      </c>
      <c r="I4" s="4" t="inlineStr">
        <is>
          <t>20123</t>
        </is>
      </c>
      <c r="J4" s="7" t="inlineStr">
        <is>
          <t>30gg dfm</t>
        </is>
      </c>
      <c r="K4" s="11" t="n">
        <v>8</v>
      </c>
      <c r="L4" s="4" t="inlineStr">
        <is>
          <t>★★★★★</t>
        </is>
      </c>
      <c r="M4" s="7" t="inlineStr">
        <is>
          <t>Ottimi prezzi cancelleria</t>
        </is>
      </c>
    </row>
    <row r="5">
      <c r="A5" s="4" t="n">
        <v>4</v>
      </c>
      <c r="B5" s="7" t="inlineStr">
        <is>
          <t>Bic Italia</t>
        </is>
      </c>
      <c r="C5" s="7" t="inlineStr">
        <is>
          <t>IT44556677889</t>
        </is>
      </c>
      <c r="D5" s="7" t="inlineStr">
        <is>
          <t>Laura Fontana</t>
        </is>
      </c>
      <c r="E5" s="7" t="inlineStr">
        <is>
          <t>info@bic.it</t>
        </is>
      </c>
      <c r="F5" s="7" t="inlineStr">
        <is>
          <t>02-66554433</t>
        </is>
      </c>
      <c r="G5" s="7" t="inlineStr">
        <is>
          <t>Via Venezia 32</t>
        </is>
      </c>
      <c r="H5" s="7" t="inlineStr">
        <is>
          <t>Milano</t>
        </is>
      </c>
      <c r="I5" s="4" t="inlineStr">
        <is>
          <t>20135</t>
        </is>
      </c>
      <c r="J5" s="7" t="inlineStr">
        <is>
          <t>60gg fm</t>
        </is>
      </c>
      <c r="K5" s="11" t="n">
        <v>5</v>
      </c>
      <c r="L5" s="4" t="inlineStr">
        <is>
          <t>★★★☆☆</t>
        </is>
      </c>
      <c r="M5" s="7" t="inlineStr"/>
    </row>
    <row r="6">
      <c r="A6" s="4" t="n">
        <v>5</v>
      </c>
      <c r="B6" s="7" t="inlineStr">
        <is>
          <t>Mobili Office SRL</t>
        </is>
      </c>
      <c r="C6" s="7" t="inlineStr">
        <is>
          <t>IT55667788990</t>
        </is>
      </c>
      <c r="D6" s="7" t="inlineStr">
        <is>
          <t>Marco Galli</t>
        </is>
      </c>
      <c r="E6" s="7" t="inlineStr">
        <is>
          <t>m.galli@mobilioffice.it</t>
        </is>
      </c>
      <c r="F6" s="7" t="inlineStr">
        <is>
          <t>049-55443322</t>
        </is>
      </c>
      <c r="G6" s="7" t="inlineStr">
        <is>
          <t>Via Padova 90</t>
        </is>
      </c>
      <c r="H6" s="7" t="inlineStr">
        <is>
          <t>Padova</t>
        </is>
      </c>
      <c r="I6" s="4" t="inlineStr">
        <is>
          <t>35100</t>
        </is>
      </c>
      <c r="J6" s="7" t="inlineStr">
        <is>
          <t>30gg dfm</t>
        </is>
      </c>
      <c r="K6" s="11" t="n">
        <v>10</v>
      </c>
      <c r="L6" s="4" t="inlineStr">
        <is>
          <t>★★★★☆</t>
        </is>
      </c>
      <c r="M6" s="7" t="inlineStr">
        <is>
          <t>Buona qualità arredamento</t>
        </is>
      </c>
    </row>
    <row r="7">
      <c r="A7" s="4" t="n">
        <v>6</v>
      </c>
      <c r="B7" s="7" t="inlineStr">
        <is>
          <t>Samsung Electronics</t>
        </is>
      </c>
      <c r="C7" s="7" t="inlineStr">
        <is>
          <t>IT66778899001</t>
        </is>
      </c>
      <c r="D7" s="7" t="inlineStr">
        <is>
          <t>Chiara Russo</t>
        </is>
      </c>
      <c r="E7" s="7" t="inlineStr">
        <is>
          <t>b2b@samsung.it</t>
        </is>
      </c>
      <c r="F7" s="7" t="inlineStr">
        <is>
          <t>02-44332211</t>
        </is>
      </c>
      <c r="G7" s="7" t="inlineStr">
        <is>
          <t>Viale Europa 200</t>
        </is>
      </c>
      <c r="H7" s="7" t="inlineStr">
        <is>
          <t>Milano</t>
        </is>
      </c>
      <c r="I7" s="4" t="inlineStr">
        <is>
          <t>20149</t>
        </is>
      </c>
      <c r="J7" s="7" t="inlineStr">
        <is>
          <t>60gg fm</t>
        </is>
      </c>
      <c r="K7" s="11" t="n">
        <v>4</v>
      </c>
      <c r="L7" s="4" t="inlineStr">
        <is>
          <t>★★★★★</t>
        </is>
      </c>
      <c r="M7" s="7" t="inlineStr"/>
    </row>
    <row r="8">
      <c r="A8" s="4" t="n">
        <v>7</v>
      </c>
      <c r="B8" s="7" t="inlineStr">
        <is>
          <t>Logitech Italia</t>
        </is>
      </c>
      <c r="C8" s="7" t="inlineStr">
        <is>
          <t>IT77889900112</t>
        </is>
      </c>
      <c r="D8" s="7" t="inlineStr">
        <is>
          <t>Davide Serra</t>
        </is>
      </c>
      <c r="E8" s="7" t="inlineStr">
        <is>
          <t>vendite@logitech.it</t>
        </is>
      </c>
      <c r="F8" s="7" t="inlineStr">
        <is>
          <t>02-33221100</t>
        </is>
      </c>
      <c r="G8" s="7" t="inlineStr">
        <is>
          <t>Via Firenze 15</t>
        </is>
      </c>
      <c r="H8" s="7" t="inlineStr">
        <is>
          <t>Milano</t>
        </is>
      </c>
      <c r="I8" s="4" t="inlineStr">
        <is>
          <t>20122</t>
        </is>
      </c>
      <c r="J8" s="7" t="inlineStr">
        <is>
          <t>30gg fm</t>
        </is>
      </c>
      <c r="K8" s="11" t="n">
        <v>6</v>
      </c>
      <c r="L8" s="4" t="inlineStr">
        <is>
          <t>★★★★☆</t>
        </is>
      </c>
      <c r="M8" s="7" t="inlineStr">
        <is>
          <t>Periferiche qualità</t>
        </is>
      </c>
    </row>
  </sheetData>
  <autoFilter ref="A1:M8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12" customWidth="1" min="3" max="3"/>
    <col width="18" customWidth="1" min="4" max="4"/>
    <col width="14" customWidth="1" min="5" max="5"/>
    <col width="25" customWidth="1" min="6" max="6"/>
    <col width="15" customWidth="1" min="7" max="7"/>
    <col width="22" customWidth="1" min="8" max="8"/>
    <col width="18" customWidth="1" min="9" max="9"/>
    <col width="16" customWidth="1" min="10" max="10"/>
    <col width="16" customWidth="1" min="11" max="11"/>
    <col width="15" customWidth="1" min="12" max="12"/>
    <col width="25" customWidth="1" min="13" max="13"/>
  </cols>
  <sheetData>
    <row r="1">
      <c r="A1" s="5" t="inlineStr">
        <is>
          <t>ID</t>
        </is>
      </c>
      <c r="B1" s="5" t="inlineStr">
        <is>
          <t>Cognome</t>
        </is>
      </c>
      <c r="C1" s="5" t="inlineStr">
        <is>
          <t>Nome</t>
        </is>
      </c>
      <c r="D1" s="5" t="inlineStr">
        <is>
          <t>Codice Fiscale</t>
        </is>
      </c>
      <c r="E1" s="5" t="inlineStr">
        <is>
          <t>Data Nascita</t>
        </is>
      </c>
      <c r="F1" s="5" t="inlineStr">
        <is>
          <t>Email</t>
        </is>
      </c>
      <c r="G1" s="5" t="inlineStr">
        <is>
          <t>Telefono</t>
        </is>
      </c>
      <c r="H1" s="5" t="inlineStr">
        <is>
          <t>Ruolo</t>
        </is>
      </c>
      <c r="I1" s="5" t="inlineStr">
        <is>
          <t>Dipartimento</t>
        </is>
      </c>
      <c r="J1" s="5" t="inlineStr">
        <is>
          <t>Data Assunzione</t>
        </is>
      </c>
      <c r="K1" s="5" t="inlineStr">
        <is>
          <t>Stipendio Mensile</t>
        </is>
      </c>
      <c r="L1" s="5" t="inlineStr">
        <is>
          <t>Contratto</t>
        </is>
      </c>
      <c r="M1" s="5" t="inlineStr">
        <is>
          <t>Note</t>
        </is>
      </c>
    </row>
    <row r="2">
      <c r="A2" s="4" t="n">
        <v>1</v>
      </c>
      <c r="B2" s="7" t="inlineStr">
        <is>
          <t>Rossi</t>
        </is>
      </c>
      <c r="C2" s="7" t="inlineStr">
        <is>
          <t>Mario</t>
        </is>
      </c>
      <c r="D2" s="7" t="inlineStr">
        <is>
          <t>RSSMRA85M10H501Z</t>
        </is>
      </c>
      <c r="E2" s="8" t="n">
        <v>31269</v>
      </c>
      <c r="F2" s="7" t="inlineStr">
        <is>
          <t>m.rossi@azienda.it</t>
        </is>
      </c>
      <c r="G2" s="7" t="inlineStr">
        <is>
          <t>345-1234567</t>
        </is>
      </c>
      <c r="H2" s="7" t="inlineStr">
        <is>
          <t>Responsabile Vendite</t>
        </is>
      </c>
      <c r="I2" s="7" t="inlineStr">
        <is>
          <t>Commerciale</t>
        </is>
      </c>
      <c r="J2" s="8" t="n">
        <v>42064</v>
      </c>
      <c r="K2" s="12" t="n">
        <v>2800</v>
      </c>
      <c r="L2" s="7" t="inlineStr">
        <is>
          <t>Indeterminato</t>
        </is>
      </c>
      <c r="M2" s="7" t="inlineStr"/>
    </row>
    <row r="3">
      <c r="A3" s="4" t="n">
        <v>2</v>
      </c>
      <c r="B3" s="7" t="inlineStr">
        <is>
          <t>Bianchi</t>
        </is>
      </c>
      <c r="C3" s="7" t="inlineStr">
        <is>
          <t>Elena</t>
        </is>
      </c>
      <c r="D3" s="7" t="inlineStr">
        <is>
          <t>BNCLNE90H52F205Y</t>
        </is>
      </c>
      <c r="E3" s="8" t="n">
        <v>33036</v>
      </c>
      <c r="F3" s="7" t="inlineStr">
        <is>
          <t>e.bianchi@azienda.it</t>
        </is>
      </c>
      <c r="G3" s="7" t="inlineStr">
        <is>
          <t>347-2345678</t>
        </is>
      </c>
      <c r="H3" s="7" t="inlineStr">
        <is>
          <t>Contabile</t>
        </is>
      </c>
      <c r="I3" s="7" t="inlineStr">
        <is>
          <t>Amministrazione</t>
        </is>
      </c>
      <c r="J3" s="8" t="n">
        <v>43358</v>
      </c>
      <c r="K3" s="12" t="n">
        <v>2200</v>
      </c>
      <c r="L3" s="7" t="inlineStr">
        <is>
          <t>Indeterminato</t>
        </is>
      </c>
      <c r="M3" s="7" t="inlineStr"/>
    </row>
    <row r="4">
      <c r="A4" s="4" t="n">
        <v>3</v>
      </c>
      <c r="B4" s="7" t="inlineStr">
        <is>
          <t>Verdi</t>
        </is>
      </c>
      <c r="C4" s="7" t="inlineStr">
        <is>
          <t>Luca</t>
        </is>
      </c>
      <c r="D4" s="7" t="inlineStr">
        <is>
          <t>VRDLCU88C15L219K</t>
        </is>
      </c>
      <c r="E4" s="8" t="n">
        <v>32217</v>
      </c>
      <c r="F4" s="7" t="inlineStr">
        <is>
          <t>l.verdi@azienda.it</t>
        </is>
      </c>
      <c r="G4" s="7" t="inlineStr">
        <is>
          <t>349-3456789</t>
        </is>
      </c>
      <c r="H4" s="7" t="inlineStr">
        <is>
          <t>IT Manager</t>
        </is>
      </c>
      <c r="I4" s="7" t="inlineStr">
        <is>
          <t>Tecnologia</t>
        </is>
      </c>
      <c r="J4" s="8" t="n">
        <v>42522</v>
      </c>
      <c r="K4" s="12" t="n">
        <v>3200</v>
      </c>
      <c r="L4" s="7" t="inlineStr">
        <is>
          <t>Indeterminato</t>
        </is>
      </c>
      <c r="M4" s="7" t="inlineStr">
        <is>
          <t>Responsabile sistemi</t>
        </is>
      </c>
    </row>
    <row r="5">
      <c r="A5" s="4" t="n">
        <v>4</v>
      </c>
      <c r="B5" s="7" t="inlineStr">
        <is>
          <t>Ferrari</t>
        </is>
      </c>
      <c r="C5" s="7" t="inlineStr">
        <is>
          <t>Giulia</t>
        </is>
      </c>
      <c r="D5" s="7" t="inlineStr">
        <is>
          <t>FRRGLA92E48A794W</t>
        </is>
      </c>
      <c r="E5" s="8" t="n">
        <v>33732</v>
      </c>
      <c r="F5" s="7" t="inlineStr">
        <is>
          <t>g.ferrari@azienda.it</t>
        </is>
      </c>
      <c r="G5" s="7" t="inlineStr">
        <is>
          <t>338-4567890</t>
        </is>
      </c>
      <c r="H5" s="7" t="inlineStr">
        <is>
          <t>Marketing Specialist</t>
        </is>
      </c>
      <c r="I5" s="7" t="inlineStr">
        <is>
          <t>Marketing</t>
        </is>
      </c>
      <c r="J5" s="8" t="n">
        <v>43840</v>
      </c>
      <c r="K5" s="12" t="n">
        <v>1900</v>
      </c>
      <c r="L5" s="7" t="inlineStr">
        <is>
          <t>Indeterminato</t>
        </is>
      </c>
      <c r="M5" s="7" t="inlineStr"/>
    </row>
    <row r="6">
      <c r="A6" s="4" t="n">
        <v>5</v>
      </c>
      <c r="B6" s="7" t="inlineStr">
        <is>
          <t>Romano</t>
        </is>
      </c>
      <c r="C6" s="7" t="inlineStr">
        <is>
          <t>Andrea</t>
        </is>
      </c>
      <c r="D6" s="7" t="inlineStr">
        <is>
          <t>RMNNAR95T20D612V</t>
        </is>
      </c>
      <c r="E6" s="8" t="n">
        <v>35053</v>
      </c>
      <c r="F6" s="7" t="inlineStr">
        <is>
          <t>a.romano@azienda.it</t>
        </is>
      </c>
      <c r="G6" s="7" t="inlineStr">
        <is>
          <t>340-5678901</t>
        </is>
      </c>
      <c r="H6" s="7" t="inlineStr">
        <is>
          <t>Magazziniere</t>
        </is>
      </c>
      <c r="I6" s="7" t="inlineStr">
        <is>
          <t>Logistica</t>
        </is>
      </c>
      <c r="J6" s="8" t="n">
        <v>44287</v>
      </c>
      <c r="K6" s="12" t="n">
        <v>1600</v>
      </c>
      <c r="L6" s="7" t="inlineStr">
        <is>
          <t>Indeterminato</t>
        </is>
      </c>
      <c r="M6" s="7" t="inlineStr"/>
    </row>
    <row r="7">
      <c r="A7" s="4" t="n">
        <v>6</v>
      </c>
      <c r="B7" s="7" t="inlineStr">
        <is>
          <t>Ricci</t>
        </is>
      </c>
      <c r="C7" s="7" t="inlineStr">
        <is>
          <t>Francesca</t>
        </is>
      </c>
      <c r="D7" s="7" t="inlineStr">
        <is>
          <t>RCCFNC93A41H501B</t>
        </is>
      </c>
      <c r="E7" s="8" t="n">
        <v>33970</v>
      </c>
      <c r="F7" s="7" t="inlineStr">
        <is>
          <t>f.ricci@azienda.it</t>
        </is>
      </c>
      <c r="G7" s="7" t="inlineStr">
        <is>
          <t>342-6789012</t>
        </is>
      </c>
      <c r="H7" s="7" t="inlineStr">
        <is>
          <t>HR Specialist</t>
        </is>
      </c>
      <c r="I7" s="7" t="inlineStr">
        <is>
          <t>Risorse Umane</t>
        </is>
      </c>
      <c r="J7" s="8" t="n">
        <v>43661</v>
      </c>
      <c r="K7" s="12" t="n">
        <v>2100</v>
      </c>
      <c r="L7" s="7" t="inlineStr">
        <is>
          <t>Indeterminato</t>
        </is>
      </c>
      <c r="M7" s="7" t="inlineStr"/>
    </row>
    <row r="8">
      <c r="A8" s="4" t="n">
        <v>7</v>
      </c>
      <c r="B8" s="7" t="inlineStr">
        <is>
          <t>Greco</t>
        </is>
      </c>
      <c r="C8" s="7" t="inlineStr">
        <is>
          <t>Simone</t>
        </is>
      </c>
      <c r="D8" s="7" t="inlineStr">
        <is>
          <t>GRCSMN96P12F205L</t>
        </is>
      </c>
      <c r="E8" s="8" t="n">
        <v>35320</v>
      </c>
      <c r="F8" s="7" t="inlineStr">
        <is>
          <t>s.greco@azienda.it</t>
        </is>
      </c>
      <c r="G8" s="7" t="inlineStr">
        <is>
          <t>346-7890123</t>
        </is>
      </c>
      <c r="H8" s="7" t="inlineStr">
        <is>
          <t>Agente Commerciale</t>
        </is>
      </c>
      <c r="I8" s="7" t="inlineStr">
        <is>
          <t>Commerciale</t>
        </is>
      </c>
      <c r="J8" s="8" t="n">
        <v>44593</v>
      </c>
      <c r="K8" s="12" t="n">
        <v>1700</v>
      </c>
      <c r="L8" s="7" t="inlineStr">
        <is>
          <t>Determinato</t>
        </is>
      </c>
      <c r="M8" s="7" t="inlineStr">
        <is>
          <t>Scadenza: 31/12/2024</t>
        </is>
      </c>
    </row>
    <row r="9">
      <c r="A9" s="4" t="n">
        <v>8</v>
      </c>
      <c r="B9" s="7" t="inlineStr">
        <is>
          <t>Colombo</t>
        </is>
      </c>
      <c r="C9" s="7" t="inlineStr">
        <is>
          <t>Martina</t>
        </is>
      </c>
      <c r="D9" s="7" t="inlineStr">
        <is>
          <t>CLMMTN91L44L219X</t>
        </is>
      </c>
      <c r="E9" s="8" t="n">
        <v>33423</v>
      </c>
      <c r="F9" s="7" t="inlineStr">
        <is>
          <t>m.colombo@azienda.it</t>
        </is>
      </c>
      <c r="G9" s="7" t="inlineStr">
        <is>
          <t>348-8901234</t>
        </is>
      </c>
      <c r="H9" s="7" t="inlineStr">
        <is>
          <t>Customer Service</t>
        </is>
      </c>
      <c r="I9" s="7" t="inlineStr">
        <is>
          <t>Assistenza</t>
        </is>
      </c>
      <c r="J9" s="8" t="n">
        <v>43059</v>
      </c>
      <c r="K9" s="12" t="n">
        <v>1800</v>
      </c>
      <c r="L9" s="7" t="inlineStr">
        <is>
          <t>Indeterminato</t>
        </is>
      </c>
      <c r="M9" s="7" t="inlineStr"/>
    </row>
  </sheetData>
  <autoFilter ref="A1:M9"/>
  <dataValidations count="1">
    <dataValidation sqref="L2:L1000" showErrorMessage="1" showInputMessage="1" allowBlank="0" type="list">
      <formula1>"Indeterminato,Determinato,Apprendistato,Stage"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3" t="inlineStr">
        <is>
          <t>ISTRUZIONI PER L'USO DEL DATABASE</t>
        </is>
      </c>
    </row>
    <row r="2">
      <c r="A2" s="14" t="inlineStr"/>
      <c r="B2" t="inlineStr"/>
      <c r="C2" t="inlineStr"/>
      <c r="D2" t="inlineStr"/>
    </row>
    <row r="3">
      <c r="A3" t="inlineStr">
        <is>
          <t>BENVENUTO!</t>
        </is>
      </c>
      <c r="B3" t="inlineStr"/>
      <c r="C3" t="inlineStr"/>
      <c r="D3" t="inlineStr"/>
    </row>
    <row r="4">
      <c r="A4" t="inlineStr">
        <is>
          <t>Questo file Excel è un database completo per gestire la tua azienda.</t>
        </is>
      </c>
      <c r="B4" t="inlineStr"/>
      <c r="C4" t="inlineStr"/>
      <c r="D4" t="inlineStr"/>
    </row>
    <row r="5">
      <c r="A5" s="14" t="inlineStr"/>
      <c r="B5" t="inlineStr"/>
      <c r="C5" t="inlineStr"/>
      <c r="D5" t="inlineStr"/>
    </row>
    <row r="6">
      <c r="A6" t="inlineStr">
        <is>
          <t>STRUTTURA:</t>
        </is>
      </c>
      <c r="B6" t="inlineStr"/>
      <c r="C6" t="inlineStr"/>
      <c r="D6" t="inlineStr"/>
    </row>
    <row r="7">
      <c r="A7" t="inlineStr">
        <is>
          <t>• Dashboard: Vista generale con statistiche e grafici</t>
        </is>
      </c>
      <c r="B7" t="inlineStr"/>
      <c r="C7" t="inlineStr"/>
      <c r="D7" t="inlineStr"/>
    </row>
    <row r="8">
      <c r="A8" t="inlineStr">
        <is>
          <t>• Clienti: Gestisci il database clienti con tutti i dettagli di contatto</t>
        </is>
      </c>
      <c r="B8" t="inlineStr"/>
      <c r="C8" t="inlineStr"/>
      <c r="D8" t="inlineStr"/>
    </row>
    <row r="9">
      <c r="A9" t="inlineStr">
        <is>
          <t>• Prodotti: Catalogo prodotti con prezzi, giacenze e margini</t>
        </is>
      </c>
      <c r="B9" t="inlineStr"/>
      <c r="C9" t="inlineStr"/>
      <c r="D9" t="inlineStr"/>
    </row>
    <row r="10">
      <c r="A10" t="inlineStr">
        <is>
          <t>• Fornitori: Database fornitori con condizioni e valutazioni</t>
        </is>
      </c>
      <c r="B10" t="inlineStr"/>
      <c r="C10" t="inlineStr"/>
      <c r="D10" t="inlineStr"/>
    </row>
    <row r="11">
      <c r="A11" t="inlineStr">
        <is>
          <t>• Dipendenti: Anagrafica completa del personale</t>
        </is>
      </c>
      <c r="B11" t="inlineStr"/>
      <c r="C11" t="inlineStr"/>
      <c r="D11" t="inlineStr"/>
    </row>
    <row r="12">
      <c r="A12" s="14" t="inlineStr"/>
      <c r="B12" t="inlineStr"/>
      <c r="C12" t="inlineStr"/>
      <c r="D12" t="inlineStr"/>
    </row>
    <row r="13">
      <c r="A13" t="inlineStr">
        <is>
          <t>COME USARE:</t>
        </is>
      </c>
      <c r="B13" t="inlineStr"/>
      <c r="C13" t="inlineStr"/>
      <c r="D13" t="inlineStr"/>
    </row>
    <row r="14">
      <c r="A14" t="inlineStr">
        <is>
          <t>1. Le intestazioni in BLU SCURO non vanno modificate</t>
        </is>
      </c>
      <c r="B14" t="inlineStr"/>
      <c r="C14" t="inlineStr"/>
      <c r="D14" t="inlineStr"/>
    </row>
    <row r="15">
      <c r="A15" t="inlineStr">
        <is>
          <t>2. Le celle con sfondo GIALLO sono quelle dove inserire i dati</t>
        </is>
      </c>
      <c r="B15" t="inlineStr"/>
      <c r="C15" t="inlineStr"/>
      <c r="D15" t="inlineStr"/>
    </row>
    <row r="16">
      <c r="A16" t="inlineStr">
        <is>
          <t>3. Le formule (colonne Margine %, totali) si calcolano automaticamente</t>
        </is>
      </c>
      <c r="B16" t="inlineStr"/>
      <c r="C16" t="inlineStr"/>
      <c r="D16" t="inlineStr"/>
    </row>
    <row r="17">
      <c r="A17" t="inlineStr">
        <is>
          <t>4. Usa i filtri (▼) nelle intestazioni per ordinare e cercare</t>
        </is>
      </c>
      <c r="B17" t="inlineStr"/>
      <c r="C17" t="inlineStr"/>
      <c r="D17" t="inlineStr"/>
    </row>
    <row r="18">
      <c r="A18" s="14" t="inlineStr">
        <is>
          <t>5. Alcuni campi hanno menu a tendina (es. Stato, Categoria)</t>
        </is>
      </c>
      <c r="B18" t="inlineStr"/>
      <c r="C18" t="inlineStr"/>
      <c r="D18" t="inlineStr"/>
    </row>
    <row r="19">
      <c r="A19" t="inlineStr"/>
      <c r="B19" t="inlineStr"/>
      <c r="C19" t="inlineStr"/>
      <c r="D19" t="inlineStr"/>
    </row>
    <row r="20">
      <c r="A20" t="inlineStr">
        <is>
          <t>PER AGGIUNGERE DATI:</t>
        </is>
      </c>
      <c r="B20" t="inlineStr"/>
      <c r="C20" t="inlineStr"/>
      <c r="D20" t="inlineStr"/>
    </row>
    <row r="21">
      <c r="A21" t="inlineStr">
        <is>
          <t>• Vai sul foglio desiderato (es. Clienti)</t>
        </is>
      </c>
      <c r="B21" t="inlineStr"/>
      <c r="C21" t="inlineStr"/>
      <c r="D21" t="inlineStr"/>
    </row>
    <row r="22">
      <c r="A22" t="inlineStr">
        <is>
          <t>• Inserisci una nuova riga dopo l'ultima esistente</t>
        </is>
      </c>
      <c r="B22" t="inlineStr"/>
      <c r="C22" t="inlineStr"/>
      <c r="D22" t="inlineStr"/>
    </row>
    <row r="23">
      <c r="A23" s="14" t="inlineStr">
        <is>
          <t>• Compila tutti i campi richiesti</t>
        </is>
      </c>
      <c r="B23" t="inlineStr"/>
      <c r="C23" t="inlineStr"/>
      <c r="D23" t="inlineStr"/>
    </row>
    <row r="24">
      <c r="A24" t="inlineStr">
        <is>
          <t>• I calcoli si aggiorneranno automaticamente nella Dashboard</t>
        </is>
      </c>
      <c r="B24" t="inlineStr"/>
      <c r="C24" t="inlineStr"/>
      <c r="D24" t="inlineStr"/>
    </row>
    <row r="25">
      <c r="A25" t="inlineStr"/>
      <c r="B25" t="inlineStr"/>
      <c r="C25" t="inlineStr"/>
      <c r="D25" t="inlineStr"/>
    </row>
    <row r="26">
      <c r="A26" t="inlineStr">
        <is>
          <t>CONSIGLI:</t>
        </is>
      </c>
      <c r="B26" t="inlineStr"/>
      <c r="C26" t="inlineStr"/>
      <c r="D26" t="inlineStr"/>
    </row>
    <row r="27">
      <c r="A27" t="inlineStr">
        <is>
          <t>✓ Fai un backup regolare del file</t>
        </is>
      </c>
      <c r="B27" t="inlineStr"/>
      <c r="C27" t="inlineStr"/>
      <c r="D27" t="inlineStr"/>
    </row>
    <row r="28">
      <c r="A28" t="inlineStr">
        <is>
          <t>✓ Usa formati coerenti (date, importi, ecc.)</t>
        </is>
      </c>
      <c r="B28" t="inlineStr"/>
      <c r="C28" t="inlineStr"/>
      <c r="D28" t="inlineStr"/>
    </row>
    <row r="29">
      <c r="A29" t="inlineStr">
        <is>
          <t>✓ Compila le Note per informazioni importanti</t>
        </is>
      </c>
      <c r="B29" t="inlineStr"/>
      <c r="C29" t="inlineStr"/>
      <c r="D29" t="inlineStr"/>
    </row>
    <row r="30">
      <c r="A30" t="inlineStr">
        <is>
          <t>✓ Controlla regolarmente la Dashboard per monitorare lo stato</t>
        </is>
      </c>
      <c r="B30" t="inlineStr"/>
      <c r="C30" t="inlineStr"/>
      <c r="D30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2026-02-02T12:03:26Z</dcterms:created>
  <dcterms:modified xmlns:dcterms="http://purl.org/dc/terms/" xmlns:xsi="http://www.w3.org/2001/XMLSchema-instance" xsi:type="dcterms:W3CDTF">2026-02-02T12:03:26Z</dcterms:modified>
</cp:coreProperties>
</file>