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isite Commerciali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 €"/>
    <numFmt numFmtId="167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4"/>
    </font>
    <font>
      <b val="1"/>
      <sz val="11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  <xf numFmtId="3" fontId="0" fillId="3" borderId="1" applyAlignment="1" pivotButton="0" quotePrefix="0" xfId="0">
      <alignment vertical="center" wrapText="1"/>
    </xf>
    <xf numFmtId="9" fontId="0" fillId="3" borderId="1" applyAlignment="1" pivotButton="0" quotePrefix="0" xfId="0">
      <alignment vertical="center" wrapText="1"/>
    </xf>
    <xf numFmtId="0" fontId="0" fillId="3" borderId="1" pivotButton="0" quotePrefix="0" xfId="0"/>
    <xf numFmtId="0" fontId="3" fillId="0" borderId="0" applyAlignment="1" pivotButton="0" quotePrefix="0" xfId="0">
      <alignment horizontal="center"/>
    </xf>
    <xf numFmtId="0" fontId="4" fillId="0" borderId="1" pivotButton="0" quotePrefix="0" xfId="0"/>
    <xf numFmtId="0" fontId="4" fillId="4" borderId="1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6" fontId="4" fillId="4" borderId="1" applyAlignment="1" pivotButton="0" quotePrefix="0" xfId="0">
      <alignment horizontal="center"/>
    </xf>
    <xf numFmtId="167" fontId="4" fillId="4" borderId="1" applyAlignment="1" pivotButton="0" quotePrefix="0" xfId="0">
      <alignment horizontal="center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Visite per Stato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'Visite Commerciali'!$A$25:$A$28</f>
            </numRef>
          </cat>
          <val>
            <numRef>
              <f>'Visite Commerciali'!$B$25:$B$28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Esiti Visite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'Visite Commerciali'!H24</f>
            </strRef>
          </tx>
          <spPr>
            <a:ln xmlns:a="http://schemas.openxmlformats.org/drawingml/2006/main">
              <a:prstDash val="solid"/>
            </a:ln>
          </spPr>
          <cat>
            <numRef>
              <f>'Visite Commerciali'!$G$25:$G$29</f>
            </numRef>
          </cat>
          <val>
            <numRef>
              <f>'Visite Commerciali'!$H$25:$H$29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Visite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23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2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2" customWidth="1" min="3" max="3"/>
    <col width="12" customWidth="1" min="4" max="4"/>
    <col width="18" customWidth="1" min="5" max="5"/>
    <col width="16" customWidth="1" min="6" max="6"/>
    <col width="20" customWidth="1" min="7" max="7"/>
    <col width="16" customWidth="1" min="8" max="8"/>
    <col width="14" customWidth="1" min="9" max="9"/>
    <col width="14" customWidth="1" min="10" max="10"/>
    <col width="30" customWidth="1" min="11" max="11"/>
    <col width="14" customWidth="1" min="12" max="12"/>
  </cols>
  <sheetData>
    <row r="1" ht="30" customHeight="1">
      <c r="A1" s="1" t="inlineStr">
        <is>
          <t>REGISTRO VISITE COMMERCIALI</t>
        </is>
      </c>
    </row>
    <row r="3" ht="35" customHeight="1">
      <c r="A3" s="2" t="inlineStr">
        <is>
          <t>Data Visita</t>
        </is>
      </c>
      <c r="B3" s="2" t="inlineStr">
        <is>
          <t>Agente</t>
        </is>
      </c>
      <c r="C3" s="2" t="inlineStr">
        <is>
          <t>Cliente/Prospect</t>
        </is>
      </c>
      <c r="D3" s="2" t="inlineStr">
        <is>
          <t>Città</t>
        </is>
      </c>
      <c r="E3" s="2" t="inlineStr">
        <is>
          <t>Tipo Visita</t>
        </is>
      </c>
      <c r="F3" s="2" t="inlineStr">
        <is>
          <t>Esito</t>
        </is>
      </c>
      <c r="G3" s="2" t="inlineStr">
        <is>
          <t>Prodotti Presentati</t>
        </is>
      </c>
      <c r="H3" s="2" t="inlineStr">
        <is>
          <t>Importo Opportunità (€)</t>
        </is>
      </c>
      <c r="I3" s="2" t="inlineStr">
        <is>
          <t>Prob. Chiusura (%)</t>
        </is>
      </c>
      <c r="J3" s="2" t="inlineStr">
        <is>
          <t>Follow-up Entro</t>
        </is>
      </c>
      <c r="K3" s="2" t="inlineStr">
        <is>
          <t>Note</t>
        </is>
      </c>
      <c r="L3" s="2" t="inlineStr">
        <is>
          <t>Stato</t>
        </is>
      </c>
    </row>
    <row r="4">
      <c r="A4" s="3" t="n">
        <v>46053.72063218529</v>
      </c>
      <c r="B4" s="4" t="inlineStr">
        <is>
          <t>Luca Ferrari</t>
        </is>
      </c>
      <c r="C4" s="4" t="inlineStr">
        <is>
          <t>Distribuzione Verdi</t>
        </is>
      </c>
      <c r="D4" s="4" t="inlineStr">
        <is>
          <t>Firenze</t>
        </is>
      </c>
      <c r="E4" s="4" t="inlineStr">
        <is>
          <t>Assistenza post-vendita</t>
        </is>
      </c>
      <c r="F4" s="4" t="inlineStr">
        <is>
          <t>Neutrale</t>
        </is>
      </c>
      <c r="G4" s="4" t="inlineStr">
        <is>
          <t>Software Gestionale</t>
        </is>
      </c>
      <c r="H4" s="5" t="n">
        <v>57000</v>
      </c>
      <c r="I4" s="6" t="n">
        <v>0.8</v>
      </c>
      <c r="J4" s="3" t="n">
        <v>46083.72063218529</v>
      </c>
      <c r="K4" s="4" t="inlineStr">
        <is>
          <t>Cliente molto interessato, richiesta demo</t>
        </is>
      </c>
      <c r="L4" s="4" t="inlineStr">
        <is>
          <t>In follow-up</t>
        </is>
      </c>
    </row>
    <row r="5">
      <c r="A5" s="3" t="n">
        <v>46050.72063218529</v>
      </c>
      <c r="B5" s="4" t="inlineStr">
        <is>
          <t>Andrea Colombo</t>
        </is>
      </c>
      <c r="C5" s="4" t="inlineStr">
        <is>
          <t>Manufacturing Spa</t>
        </is>
      </c>
      <c r="D5" s="4" t="inlineStr">
        <is>
          <t>Napoli</t>
        </is>
      </c>
      <c r="E5" s="4" t="inlineStr">
        <is>
          <t>Presentazione offerta</t>
        </is>
      </c>
      <c r="F5" s="4" t="inlineStr">
        <is>
          <t>Da ricontattare</t>
        </is>
      </c>
      <c r="G5" s="4" t="inlineStr">
        <is>
          <t>Servizio Consulting</t>
        </is>
      </c>
      <c r="H5" s="5" t="n">
        <v>17000</v>
      </c>
      <c r="I5" s="6" t="n">
        <v>0.6</v>
      </c>
      <c r="J5" s="3" t="n">
        <v>46061.72063218529</v>
      </c>
      <c r="K5" s="4" t="inlineStr">
        <is>
          <t>Necessario coinvolgere ufficio tecnico</t>
        </is>
      </c>
      <c r="L5" s="4" t="inlineStr">
        <is>
          <t>In follow-up</t>
        </is>
      </c>
    </row>
    <row r="6">
      <c r="A6" s="3" t="n">
        <v>46040.72063218529</v>
      </c>
      <c r="B6" s="4" t="inlineStr">
        <is>
          <t>Andrea Colombo</t>
        </is>
      </c>
      <c r="C6" s="4" t="inlineStr">
        <is>
          <t>Costruzioni Rossi SRL</t>
        </is>
      </c>
      <c r="D6" s="4" t="inlineStr">
        <is>
          <t>Milano</t>
        </is>
      </c>
      <c r="E6" s="4" t="inlineStr">
        <is>
          <t>Follow-up</t>
        </is>
      </c>
      <c r="F6" s="4" t="inlineStr">
        <is>
          <t>Da ricontattare</t>
        </is>
      </c>
      <c r="G6" s="4" t="inlineStr">
        <is>
          <t>Hardware Aziendale</t>
        </is>
      </c>
      <c r="H6" s="5" t="n">
        <v>90000</v>
      </c>
      <c r="I6" s="6" t="n">
        <v>0.3</v>
      </c>
      <c r="J6" s="3" t="n">
        <v>46059.72063218529</v>
      </c>
      <c r="K6" s="4" t="inlineStr">
        <is>
          <t>Necessario coinvolgere ufficio tecnico</t>
        </is>
      </c>
      <c r="L6" s="4" t="inlineStr">
        <is>
          <t>Aperta</t>
        </is>
      </c>
    </row>
    <row r="7">
      <c r="A7" s="3" t="n">
        <v>45996.72063218529</v>
      </c>
      <c r="B7" s="4" t="inlineStr">
        <is>
          <t>Luca Ferrari</t>
        </is>
      </c>
      <c r="C7" s="4" t="inlineStr">
        <is>
          <t>Commerciale Bianchi</t>
        </is>
      </c>
      <c r="D7" s="4" t="inlineStr">
        <is>
          <t>Milano</t>
        </is>
      </c>
      <c r="E7" s="4" t="inlineStr">
        <is>
          <t>Chiusura contratto</t>
        </is>
      </c>
      <c r="F7" s="4" t="inlineStr">
        <is>
          <t>Da ricontattare</t>
        </is>
      </c>
      <c r="G7" s="4" t="inlineStr">
        <is>
          <t>Sistema CRM</t>
        </is>
      </c>
      <c r="H7" s="5" t="n">
        <v>74000</v>
      </c>
      <c r="I7" s="6" t="n">
        <v>0.5</v>
      </c>
      <c r="J7" s="3" t="n">
        <v>46019.72063218529</v>
      </c>
      <c r="K7" s="4" t="inlineStr">
        <is>
          <t>Da inviare preventivo dettagliato</t>
        </is>
      </c>
      <c r="L7" s="4" t="inlineStr">
        <is>
          <t>Aperta</t>
        </is>
      </c>
    </row>
    <row r="8">
      <c r="A8" s="3" t="n">
        <v>46037.72063218529</v>
      </c>
      <c r="B8" s="4" t="inlineStr">
        <is>
          <t>Marco Rossi</t>
        </is>
      </c>
      <c r="C8" s="4" t="inlineStr">
        <is>
          <t>Commerciale Bianchi</t>
        </is>
      </c>
      <c r="D8" s="4" t="inlineStr">
        <is>
          <t>Venezia</t>
        </is>
      </c>
      <c r="E8" s="4" t="inlineStr">
        <is>
          <t>Prima visita</t>
        </is>
      </c>
      <c r="F8" s="4" t="inlineStr">
        <is>
          <t>Molto positivo</t>
        </is>
      </c>
      <c r="G8" s="4" t="inlineStr">
        <is>
          <t>Software Gestionale</t>
        </is>
      </c>
      <c r="H8" s="5" t="n">
        <v>47000</v>
      </c>
      <c r="I8" s="6" t="n">
        <v>0.5</v>
      </c>
      <c r="J8" s="3" t="n">
        <v>46049.72063218529</v>
      </c>
      <c r="K8" s="4" t="inlineStr">
        <is>
          <t>In attesa di decisione direzione</t>
        </is>
      </c>
      <c r="L8" s="4" t="inlineStr">
        <is>
          <t>In follow-up</t>
        </is>
      </c>
    </row>
    <row r="9">
      <c r="A9" s="3" t="n">
        <v>46052.72063218529</v>
      </c>
      <c r="B9" s="4" t="inlineStr">
        <is>
          <t>Luca Ferrari</t>
        </is>
      </c>
      <c r="C9" s="4" t="inlineStr">
        <is>
          <t>Costruzioni Rossi SRL</t>
        </is>
      </c>
      <c r="D9" s="4" t="inlineStr">
        <is>
          <t>Milano</t>
        </is>
      </c>
      <c r="E9" s="4" t="inlineStr">
        <is>
          <t>Prima visita</t>
        </is>
      </c>
      <c r="F9" s="4" t="inlineStr">
        <is>
          <t>Non interessato</t>
        </is>
      </c>
      <c r="G9" s="4" t="inlineStr">
        <is>
          <t>Hardware Aziendale</t>
        </is>
      </c>
      <c r="H9" s="5" t="n">
        <v>34000</v>
      </c>
      <c r="I9" s="6" t="n">
        <v>0.2</v>
      </c>
      <c r="J9" s="3" t="n">
        <v>46080.72063218529</v>
      </c>
      <c r="K9" s="4" t="inlineStr">
        <is>
          <t>Cliente molto interessato, richiesta demo</t>
        </is>
      </c>
      <c r="L9" s="4" t="inlineStr">
        <is>
          <t>Chiusa persa</t>
        </is>
      </c>
    </row>
    <row r="10">
      <c r="A10" s="3" t="n">
        <v>46028.72063218529</v>
      </c>
      <c r="B10" s="4" t="inlineStr">
        <is>
          <t>Luca Ferrari</t>
        </is>
      </c>
      <c r="C10" s="4" t="inlineStr">
        <is>
          <t>Manufacturing Spa</t>
        </is>
      </c>
      <c r="D10" s="4" t="inlineStr">
        <is>
          <t>Bologna</t>
        </is>
      </c>
      <c r="E10" s="4" t="inlineStr">
        <is>
          <t>Presentazione offerta</t>
        </is>
      </c>
      <c r="F10" s="4" t="inlineStr">
        <is>
          <t>Positivo</t>
        </is>
      </c>
      <c r="G10" s="4" t="inlineStr">
        <is>
          <t>Software Gestionale</t>
        </is>
      </c>
      <c r="H10" s="5" t="n">
        <v>9000</v>
      </c>
      <c r="I10" s="6" t="n">
        <v>0.7</v>
      </c>
      <c r="J10" s="3" t="n">
        <v>46048.72063218529</v>
      </c>
      <c r="K10" s="4" t="inlineStr">
        <is>
          <t>Richiesta referenze clienti simili</t>
        </is>
      </c>
      <c r="L10" s="4" t="inlineStr">
        <is>
          <t>In follow-up</t>
        </is>
      </c>
    </row>
    <row r="11">
      <c r="A11" s="3" t="n">
        <v>46030.72063218529</v>
      </c>
      <c r="B11" s="4" t="inlineStr">
        <is>
          <t>Marco Rossi</t>
        </is>
      </c>
      <c r="C11" s="4" t="inlineStr">
        <is>
          <t>Costruzioni Rossi SRL</t>
        </is>
      </c>
      <c r="D11" s="4" t="inlineStr">
        <is>
          <t>Milano</t>
        </is>
      </c>
      <c r="E11" s="4" t="inlineStr">
        <is>
          <t>Chiusura contratto</t>
        </is>
      </c>
      <c r="F11" s="4" t="inlineStr">
        <is>
          <t>Positivo</t>
        </is>
      </c>
      <c r="G11" s="4" t="inlineStr">
        <is>
          <t>Servizio Consulting</t>
        </is>
      </c>
      <c r="H11" s="5" t="n">
        <v>16000</v>
      </c>
      <c r="I11" s="6" t="n">
        <v>0.8</v>
      </c>
      <c r="J11" s="3" t="n">
        <v>46056.72063218529</v>
      </c>
      <c r="K11" s="4" t="inlineStr">
        <is>
          <t>Budget disponibile a fine trimestre</t>
        </is>
      </c>
      <c r="L11" s="4" t="inlineStr">
        <is>
          <t>In follow-up</t>
        </is>
      </c>
    </row>
    <row r="12">
      <c r="A12" s="3" t="n">
        <v>46051.72063218529</v>
      </c>
      <c r="B12" s="4" t="inlineStr">
        <is>
          <t>Andrea Colombo</t>
        </is>
      </c>
      <c r="C12" s="4" t="inlineStr">
        <is>
          <t>Commerciale Bianchi</t>
        </is>
      </c>
      <c r="D12" s="4" t="inlineStr">
        <is>
          <t>Milano</t>
        </is>
      </c>
      <c r="E12" s="4" t="inlineStr">
        <is>
          <t>Prima visita</t>
        </is>
      </c>
      <c r="F12" s="4" t="inlineStr">
        <is>
          <t>Neutrale</t>
        </is>
      </c>
      <c r="G12" s="4" t="inlineStr">
        <is>
          <t>Software Gestionale</t>
        </is>
      </c>
      <c r="H12" s="5" t="n">
        <v>74000</v>
      </c>
      <c r="I12" s="6" t="n">
        <v>0.8</v>
      </c>
      <c r="J12" s="3" t="n">
        <v>46078.72063218529</v>
      </c>
      <c r="K12" s="4" t="inlineStr">
        <is>
          <t>Cliente molto interessato, richiesta demo</t>
        </is>
      </c>
      <c r="L12" s="4" t="inlineStr">
        <is>
          <t>In follow-up</t>
        </is>
      </c>
    </row>
    <row r="13">
      <c r="A13" s="3" t="n">
        <v>46046.72063218529</v>
      </c>
      <c r="B13" s="4" t="inlineStr">
        <is>
          <t>Andrea Colombo</t>
        </is>
      </c>
      <c r="C13" s="4" t="inlineStr">
        <is>
          <t>Industrie Ferrari</t>
        </is>
      </c>
      <c r="D13" s="4" t="inlineStr">
        <is>
          <t>Milano</t>
        </is>
      </c>
      <c r="E13" s="4" t="inlineStr">
        <is>
          <t>Presentazione offerta</t>
        </is>
      </c>
      <c r="F13" s="4" t="inlineStr">
        <is>
          <t>Da ricontattare</t>
        </is>
      </c>
      <c r="G13" s="4" t="inlineStr">
        <is>
          <t>Hardware Aziendale</t>
        </is>
      </c>
      <c r="H13" s="5" t="n">
        <v>125000</v>
      </c>
      <c r="I13" s="6" t="n">
        <v>0.5</v>
      </c>
      <c r="J13" s="3" t="n">
        <v>46065.72063218529</v>
      </c>
      <c r="K13" s="4" t="inlineStr">
        <is>
          <t>Cliente molto interessato, richiesta demo</t>
        </is>
      </c>
      <c r="L13" s="4" t="inlineStr">
        <is>
          <t>In follow-up</t>
        </is>
      </c>
    </row>
    <row r="14">
      <c r="A14" s="3" t="n">
        <v>46002.72063218529</v>
      </c>
      <c r="B14" s="4" t="inlineStr">
        <is>
          <t>Giulia Bianchi</t>
        </is>
      </c>
      <c r="C14" s="4" t="inlineStr">
        <is>
          <t>Consulting Partners</t>
        </is>
      </c>
      <c r="D14" s="4" t="inlineStr">
        <is>
          <t>Roma</t>
        </is>
      </c>
      <c r="E14" s="4" t="inlineStr">
        <is>
          <t>Presentazione offerta</t>
        </is>
      </c>
      <c r="F14" s="4" t="inlineStr">
        <is>
          <t>Non interessato</t>
        </is>
      </c>
      <c r="G14" s="4" t="inlineStr">
        <is>
          <t>Servizio Consulting</t>
        </is>
      </c>
      <c r="H14" s="5" t="n">
        <v>50000</v>
      </c>
      <c r="I14" s="6" t="n">
        <v>0.2</v>
      </c>
      <c r="J14" s="3" t="n">
        <v>46022.72063218529</v>
      </c>
      <c r="K14" s="4" t="inlineStr">
        <is>
          <t>Cliente molto interessato, richiesta demo</t>
        </is>
      </c>
      <c r="L14" s="4" t="inlineStr">
        <is>
          <t>Chiusa persa</t>
        </is>
      </c>
    </row>
    <row r="15">
      <c r="A15" s="3" t="n">
        <v>46042.72063218529</v>
      </c>
      <c r="B15" s="4" t="inlineStr">
        <is>
          <t>Chiara Romano</t>
        </is>
      </c>
      <c r="C15" s="4" t="inlineStr">
        <is>
          <t>Retail Solutions</t>
        </is>
      </c>
      <c r="D15" s="4" t="inlineStr">
        <is>
          <t>Torino</t>
        </is>
      </c>
      <c r="E15" s="4" t="inlineStr">
        <is>
          <t>Assistenza post-vendita</t>
        </is>
      </c>
      <c r="F15" s="4" t="inlineStr">
        <is>
          <t>Da ricontattare</t>
        </is>
      </c>
      <c r="G15" s="4" t="inlineStr">
        <is>
          <t>Piattaforma E-commerce</t>
        </is>
      </c>
      <c r="H15" s="5" t="n">
        <v>125000</v>
      </c>
      <c r="I15" s="6" t="n">
        <v>0.2</v>
      </c>
      <c r="J15" s="3" t="n">
        <v>46070.72063218529</v>
      </c>
      <c r="K15" s="4" t="inlineStr">
        <is>
          <t>Richiesta referenze clienti simili</t>
        </is>
      </c>
      <c r="L15" s="4" t="inlineStr">
        <is>
          <t>Aperta</t>
        </is>
      </c>
    </row>
    <row r="16">
      <c r="A16" s="3" t="n">
        <v>46046.72063218529</v>
      </c>
      <c r="B16" s="4" t="inlineStr">
        <is>
          <t>Chiara Romano</t>
        </is>
      </c>
      <c r="C16" s="4" t="inlineStr">
        <is>
          <t>Tecnologia Avanzata SPA</t>
        </is>
      </c>
      <c r="D16" s="4" t="inlineStr">
        <is>
          <t>Torino</t>
        </is>
      </c>
      <c r="E16" s="4" t="inlineStr">
        <is>
          <t>Presentazione offerta</t>
        </is>
      </c>
      <c r="F16" s="4" t="inlineStr">
        <is>
          <t>Neutrale</t>
        </is>
      </c>
      <c r="G16" s="4" t="inlineStr">
        <is>
          <t>Software Gestionale</t>
        </is>
      </c>
      <c r="H16" s="5" t="n">
        <v>26000</v>
      </c>
      <c r="I16" s="6" t="n">
        <v>0.4</v>
      </c>
      <c r="J16" s="3" t="n">
        <v>46055.72063218529</v>
      </c>
      <c r="K16" s="4" t="inlineStr">
        <is>
          <t>Budget disponibile a fine trimestre</t>
        </is>
      </c>
      <c r="L16" s="4" t="inlineStr">
        <is>
          <t>Aperta</t>
        </is>
      </c>
    </row>
    <row r="17">
      <c r="A17" s="3" t="n">
        <v>46047.72063218529</v>
      </c>
      <c r="B17" s="4" t="inlineStr">
        <is>
          <t>Andrea Colombo</t>
        </is>
      </c>
      <c r="C17" s="4" t="inlineStr">
        <is>
          <t>Retail Solutions</t>
        </is>
      </c>
      <c r="D17" s="4" t="inlineStr">
        <is>
          <t>Napoli</t>
        </is>
      </c>
      <c r="E17" s="4" t="inlineStr">
        <is>
          <t>Prima visita</t>
        </is>
      </c>
      <c r="F17" s="4" t="inlineStr">
        <is>
          <t>Molto positivo</t>
        </is>
      </c>
      <c r="G17" s="4" t="inlineStr">
        <is>
          <t>Piattaforma E-commerce</t>
        </is>
      </c>
      <c r="H17" s="5" t="n">
        <v>75000</v>
      </c>
      <c r="I17" s="6" t="n">
        <v>0.3</v>
      </c>
      <c r="J17" s="3" t="n">
        <v>46054.72063218529</v>
      </c>
      <c r="K17" s="4" t="inlineStr">
        <is>
          <t>Necessario coinvolgere ufficio tecnico</t>
        </is>
      </c>
      <c r="L17" s="4" t="inlineStr">
        <is>
          <t>In follow-up</t>
        </is>
      </c>
    </row>
    <row r="18">
      <c r="A18" s="3" t="n">
        <v>45995.72063218529</v>
      </c>
      <c r="B18" s="4" t="inlineStr">
        <is>
          <t>Marco Rossi</t>
        </is>
      </c>
      <c r="C18" s="4" t="inlineStr">
        <is>
          <t>Retail Solutions</t>
        </is>
      </c>
      <c r="D18" s="4" t="inlineStr">
        <is>
          <t>Roma</t>
        </is>
      </c>
      <c r="E18" s="4" t="inlineStr">
        <is>
          <t>Chiusura contratto</t>
        </is>
      </c>
      <c r="F18" s="4" t="inlineStr">
        <is>
          <t>Neutrale</t>
        </is>
      </c>
      <c r="G18" s="4" t="inlineStr">
        <is>
          <t>Servizio Manutenzione</t>
        </is>
      </c>
      <c r="H18" s="5" t="n">
        <v>137000</v>
      </c>
      <c r="I18" s="6" t="n">
        <v>0.9</v>
      </c>
      <c r="J18" s="3" t="n">
        <v>46018.72063218529</v>
      </c>
      <c r="K18" s="4" t="inlineStr">
        <is>
          <t>Da inviare preventivo dettagliato</t>
        </is>
      </c>
      <c r="L18" s="4" t="inlineStr">
        <is>
          <t>In follow-up</t>
        </is>
      </c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</row>
    <row r="22">
      <c r="A22" s="8" t="inlineStr">
        <is>
          <t>STATISTICHE</t>
        </is>
      </c>
    </row>
    <row r="24">
      <c r="A24" s="9" t="inlineStr">
        <is>
          <t>Totale Visite:</t>
        </is>
      </c>
      <c r="B24" s="10">
        <f>COUNTA(A4:A18)</f>
        <v/>
      </c>
      <c r="G24" s="11" t="inlineStr">
        <is>
          <t>Esito</t>
        </is>
      </c>
      <c r="H24" s="11" t="inlineStr">
        <is>
          <t>Conteggio</t>
        </is>
      </c>
    </row>
    <row r="25">
      <c r="A25" s="9" t="inlineStr">
        <is>
          <t>Visite Aperte:</t>
        </is>
      </c>
      <c r="B25" s="10">
        <f>COUNTIF(L4:L18,"Aperta")</f>
        <v/>
      </c>
      <c r="G25" s="12" t="inlineStr">
        <is>
          <t>Molto positivo</t>
        </is>
      </c>
      <c r="H25" s="13">
        <f>COUNTIF(F4:F18,G25)</f>
        <v/>
      </c>
    </row>
    <row r="26">
      <c r="A26" s="9" t="inlineStr">
        <is>
          <t>Visite in Follow-up:</t>
        </is>
      </c>
      <c r="B26" s="10">
        <f>COUNTIF(L4:L18,"In follow-up")</f>
        <v/>
      </c>
      <c r="G26" s="12" t="inlineStr">
        <is>
          <t>Positivo</t>
        </is>
      </c>
      <c r="H26" s="13">
        <f>COUNTIF(F4:F18,G26)</f>
        <v/>
      </c>
    </row>
    <row r="27">
      <c r="A27" s="9" t="inlineStr">
        <is>
          <t>Visite Chiuse Vinte:</t>
        </is>
      </c>
      <c r="B27" s="10">
        <f>COUNTIF(L4:L18,"Chiusa vinta")</f>
        <v/>
      </c>
      <c r="G27" s="12" t="inlineStr">
        <is>
          <t>Neutrale</t>
        </is>
      </c>
      <c r="H27" s="13">
        <f>COUNTIF(F4:F18,G27)</f>
        <v/>
      </c>
    </row>
    <row r="28">
      <c r="A28" s="9" t="inlineStr">
        <is>
          <t>Visite Chiuse Perse:</t>
        </is>
      </c>
      <c r="B28" s="10">
        <f>COUNTIF(L4:L18,"Chiusa persa")</f>
        <v/>
      </c>
      <c r="G28" s="12" t="inlineStr">
        <is>
          <t>Da ricontattare</t>
        </is>
      </c>
      <c r="H28" s="13">
        <f>COUNTIF(F4:F18,G28)</f>
        <v/>
      </c>
    </row>
    <row r="29">
      <c r="G29" s="12" t="inlineStr">
        <is>
          <t>Non interessato</t>
        </is>
      </c>
      <c r="H29" s="13">
        <f>COUNTIF(F4:F18,G29)</f>
        <v/>
      </c>
    </row>
    <row r="30">
      <c r="A30" s="9" t="inlineStr">
        <is>
          <t>Valore Totale Pipeline (€):</t>
        </is>
      </c>
      <c r="B30" s="14">
        <f>SUMIF(L4:L18,"&lt;&gt;Chiusa persa",H4:H18)</f>
        <v/>
      </c>
    </row>
    <row r="31">
      <c r="A31" s="9" t="inlineStr">
        <is>
          <t>Valore Ponderato (€):</t>
        </is>
      </c>
      <c r="B31" s="14">
        <f>SUMPRODUCT((L4:L18&lt;&gt;"Chiusa persa")*(H4:H18)*(I4:I18))</f>
        <v/>
      </c>
    </row>
    <row r="32">
      <c r="A32" s="9" t="inlineStr">
        <is>
          <t>Tasso di Conversione:</t>
        </is>
      </c>
      <c r="B32" s="15">
        <f>IF(B24&gt;0,B27/B24,0)</f>
        <v/>
      </c>
    </row>
  </sheetData>
  <mergeCells count="2">
    <mergeCell ref="A1:L1"/>
    <mergeCell ref="A22:D22"/>
  </mergeCells>
  <dataValidations count="3">
    <dataValidation sqref="E4:E39" showErrorMessage="1" showInputMessage="1" allowBlank="0" type="list">
      <formula1>"Prima visita,Follow-up,Presentazione offerta,Chiusura contratto,Assistenza post-vendita"</formula1>
    </dataValidation>
    <dataValidation sqref="F4:F39" showErrorMessage="1" showInputMessage="1" allowBlank="0" type="list">
      <formula1>"Molto positivo,Positivo,Neutrale,Da ricontattare,Non interessato"</formula1>
    </dataValidation>
    <dataValidation sqref="L4:L39" showErrorMessage="1" showInputMessage="1" allowBlank="0" type="list">
      <formula1>"Aperta,In follow-up,Chiusa vinta,Chiusa persa"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18" customHeight="1">
      <c r="A1" s="16" t="inlineStr"/>
    </row>
    <row r="2" ht="18" customHeight="1">
      <c r="A2" s="17" t="inlineStr">
        <is>
          <t>COME USARE QUESTO MODELLO:</t>
        </is>
      </c>
    </row>
    <row r="3" ht="18" customHeight="1">
      <c r="A3" s="16" t="inlineStr"/>
    </row>
    <row r="4" ht="18" customHeight="1">
      <c r="A4" s="17" t="inlineStr">
        <is>
          <t>1. REGISTRARE UNA NUOVA VISITA</t>
        </is>
      </c>
    </row>
    <row r="5" ht="18" customHeight="1">
      <c r="A5" s="16" t="inlineStr">
        <is>
          <t xml:space="preserve">   • Compila una nuova riga con tutti i dati della visita</t>
        </is>
      </c>
    </row>
    <row r="6" ht="18" customHeight="1">
      <c r="A6" s="16" t="inlineStr">
        <is>
          <t xml:space="preserve">   • Le celle gialle sono quelle da compilare</t>
        </is>
      </c>
    </row>
    <row r="7" ht="18" customHeight="1">
      <c r="A7" s="16" t="inlineStr">
        <is>
          <t xml:space="preserve">   • Usa i menu a tendina per Tipo Visita, Esito e Stato</t>
        </is>
      </c>
    </row>
    <row r="8" ht="18" customHeight="1">
      <c r="A8" s="16" t="inlineStr"/>
    </row>
    <row r="9" ht="18" customHeight="1">
      <c r="A9" s="17" t="inlineStr">
        <is>
          <t>2. CAMPI PRINCIPALI</t>
        </is>
      </c>
    </row>
    <row r="10" ht="18" customHeight="1">
      <c r="A10" s="16" t="inlineStr">
        <is>
          <t xml:space="preserve">   • Data Visita: data in cui hai effettuato la visita</t>
        </is>
      </c>
    </row>
    <row r="11" ht="18" customHeight="1">
      <c r="A11" s="16" t="inlineStr">
        <is>
          <t xml:space="preserve">   • Agente: nome del commerciale che ha fatto la visita</t>
        </is>
      </c>
    </row>
    <row r="12" ht="18" customHeight="1">
      <c r="A12" s="16" t="inlineStr">
        <is>
          <t xml:space="preserve">   • Cliente/Prospect: nome dell'azienda visitata</t>
        </is>
      </c>
    </row>
    <row r="13" ht="18" customHeight="1">
      <c r="A13" s="16" t="inlineStr">
        <is>
          <t xml:space="preserve">   • Tipo Visita: seleziona dal menu (prima visita, follow-up, ecc.)</t>
        </is>
      </c>
    </row>
    <row r="14" ht="18" customHeight="1">
      <c r="A14" s="16" t="inlineStr">
        <is>
          <t xml:space="preserve">   • Esito: come è andata la visita (molto positivo, positivo, ecc.)</t>
        </is>
      </c>
    </row>
    <row r="15" ht="18" customHeight="1">
      <c r="A15" s="16" t="inlineStr">
        <is>
          <t xml:space="preserve">   • Importo Opportunità: valore potenziale in euro</t>
        </is>
      </c>
    </row>
    <row r="16" ht="18" customHeight="1">
      <c r="A16" s="16" t="inlineStr">
        <is>
          <t xml:space="preserve">   • Prob. Chiusura: percentuale di probabilità di chiudere (es. 50%)</t>
        </is>
      </c>
    </row>
    <row r="17" ht="18" customHeight="1">
      <c r="A17" s="16" t="inlineStr">
        <is>
          <t xml:space="preserve">   • Follow-up Entro: data entro cui ricontattare il cliente</t>
        </is>
      </c>
    </row>
    <row r="18" ht="18" customHeight="1">
      <c r="A18" s="16" t="inlineStr">
        <is>
          <t xml:space="preserve">   • Stato: Aperta, In follow-up, Chiusa vinta, Chiusa persa</t>
        </is>
      </c>
    </row>
    <row r="19" ht="18" customHeight="1">
      <c r="A19" s="16" t="inlineStr"/>
    </row>
    <row r="20" ht="18" customHeight="1">
      <c r="A20" s="17" t="inlineStr">
        <is>
          <t>3. STATISTICHE AUTOMATICHE</t>
        </is>
      </c>
    </row>
    <row r="21" ht="18" customHeight="1">
      <c r="A21" s="16" t="inlineStr">
        <is>
          <t xml:space="preserve">   • Totale visite registrate</t>
        </is>
      </c>
    </row>
    <row r="22" ht="18" customHeight="1">
      <c r="A22" s="16" t="inlineStr">
        <is>
          <t xml:space="preserve">   • Numero visite per ogni stato</t>
        </is>
      </c>
    </row>
    <row r="23" ht="18" customHeight="1">
      <c r="A23" s="16" t="inlineStr">
        <is>
          <t xml:space="preserve">   • Valore totale pipeline (somma opportunità aperte)</t>
        </is>
      </c>
    </row>
    <row r="24" ht="18" customHeight="1">
      <c r="A24" s="16" t="inlineStr">
        <is>
          <t xml:space="preserve">   • Valore ponderato (importo × probabilità)</t>
        </is>
      </c>
    </row>
    <row r="25" ht="18" customHeight="1">
      <c r="A25" s="16" t="inlineStr">
        <is>
          <t xml:space="preserve">   • Tasso di conversione (visite vinte / totale visite)</t>
        </is>
      </c>
    </row>
    <row r="26" ht="18" customHeight="1">
      <c r="A26" s="16" t="inlineStr"/>
    </row>
    <row r="27" ht="18" customHeight="1">
      <c r="A27" s="17" t="inlineStr">
        <is>
          <t>4. GRAFICI</t>
        </is>
      </c>
    </row>
    <row r="28" ht="18" customHeight="1">
      <c r="A28" s="16" t="inlineStr">
        <is>
          <t xml:space="preserve">   • Grafico a torta: distribuzione visite per stato</t>
        </is>
      </c>
    </row>
    <row r="29" ht="18" customHeight="1">
      <c r="A29" s="16" t="inlineStr">
        <is>
          <t xml:space="preserve">   • Grafico a barre: distribuzione esiti delle visite</t>
        </is>
      </c>
    </row>
    <row r="30" ht="18" customHeight="1">
      <c r="A30" s="16" t="inlineStr"/>
    </row>
    <row r="31" ht="18" customHeight="1">
      <c r="A31" s="17" t="inlineStr">
        <is>
          <t>5. CONSIGLI UTILI</t>
        </is>
      </c>
    </row>
    <row r="32" ht="18" customHeight="1">
      <c r="A32" s="16" t="inlineStr">
        <is>
          <t xml:space="preserve">   • Aggiorna lo Stato dopo ogni contatto col cliente</t>
        </is>
      </c>
    </row>
    <row r="33" ht="18" customHeight="1">
      <c r="A33" s="16" t="inlineStr">
        <is>
          <t xml:space="preserve">   • Usa le Note per dettagli importanti da ricordare</t>
        </is>
      </c>
    </row>
    <row r="34" ht="18" customHeight="1">
      <c r="A34" s="16" t="inlineStr">
        <is>
          <t xml:space="preserve">   • Monitora le date di Follow-up per non perdere occasioni</t>
        </is>
      </c>
    </row>
    <row r="35" ht="18" customHeight="1">
      <c r="A35" s="16" t="inlineStr">
        <is>
          <t xml:space="preserve">   • Aggiorna la Probabilità di chiusura man mano che avanzi</t>
        </is>
      </c>
    </row>
    <row r="36" ht="18" customHeight="1">
      <c r="A36" s="16" t="inlineStr"/>
    </row>
    <row r="37" ht="18" customHeight="1">
      <c r="A37" s="17" t="inlineStr">
        <is>
          <t>6. ANALISI</t>
        </is>
      </c>
    </row>
    <row r="38" ht="18" customHeight="1">
      <c r="A38" s="16" t="inlineStr">
        <is>
          <t xml:space="preserve">   • Verifica il tasso di conversione per migliorare le performance</t>
        </is>
      </c>
    </row>
    <row r="39" ht="18" customHeight="1">
      <c r="A39" s="16" t="inlineStr">
        <is>
          <t xml:space="preserve">   • Monitora il valore ponderato per previsioni realistiche</t>
        </is>
      </c>
    </row>
    <row r="40" ht="18" customHeight="1">
      <c r="A40" s="16" t="inlineStr">
        <is>
          <t xml:space="preserve">   • Analizza quali tipi di visita hanno esiti migliori</t>
        </is>
      </c>
    </row>
    <row r="41" ht="18" customHeight="1">
      <c r="A41" s="16" t="inlineStr"/>
    </row>
    <row r="42" ht="18" customHeight="1">
      <c r="A42" s="17" t="inlineStr">
        <is>
          <t>BUON LAVORO!</t>
        </is>
      </c>
    </row>
    <row r="43" ht="1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2026-02-01T17:17:42Z</dcterms:created>
  <dcterms:modified xmlns:dcterms="http://purl.org/dc/terms/" xmlns:xsi="http://www.w3.org/2001/XMLSchema-instance" xsi:type="dcterms:W3CDTF">2026-02-01T17:17:42Z</dcterms:modified>
</cp:coreProperties>
</file>